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6. ОПОП Колледжа\_Таблица ОПОП на сайте kku39.ru\10. 09.02.07 - Информационные системы и программирование\1. Очная форма обучения (9 кл.)\2. Учебный план\"/>
    </mc:Choice>
  </mc:AlternateContent>
  <bookViews>
    <workbookView xWindow="0" yWindow="0" windowWidth="28800" windowHeight="12420" activeTab="2"/>
  </bookViews>
  <sheets>
    <sheet name="Титул" sheetId="24" r:id="rId1"/>
    <sheet name="График" sheetId="23" r:id="rId2"/>
    <sheet name="План 09.02.07" sheetId="25" r:id="rId3"/>
  </sheets>
  <definedNames>
    <definedName name="_xlnm._FilterDatabase" localSheetId="2" hidden="1">'План 09.02.07'!$C$2:$F$96</definedName>
    <definedName name="_xlnm.Print_Titles" localSheetId="2">'План 09.02.07'!$1:$6</definedName>
    <definedName name="_xlnm.Print_Area" localSheetId="1">График!$A$1:$BK$29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23" l="1"/>
  <c r="T25" i="23"/>
  <c r="Q24" i="23"/>
  <c r="Q21" i="23"/>
  <c r="K22" i="23"/>
  <c r="K23" i="23"/>
  <c r="K24" i="23"/>
  <c r="K21" i="23"/>
  <c r="B21" i="23"/>
  <c r="E21" i="23"/>
  <c r="H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I10" i="25"/>
  <c r="H95" i="25" l="1"/>
  <c r="I95" i="25"/>
  <c r="J95" i="25"/>
  <c r="K95" i="25"/>
  <c r="L95" i="25"/>
  <c r="M95" i="25"/>
  <c r="N95" i="25"/>
  <c r="O95" i="25"/>
  <c r="P95" i="25"/>
  <c r="Q95" i="25"/>
  <c r="R95" i="25"/>
  <c r="S95" i="25"/>
  <c r="T95" i="25"/>
  <c r="U95" i="25"/>
  <c r="V95" i="25"/>
  <c r="W95" i="25"/>
  <c r="X95" i="25"/>
  <c r="Y95" i="25"/>
  <c r="Z95" i="25"/>
  <c r="AA95" i="25"/>
  <c r="AB95" i="25"/>
  <c r="AC95" i="25"/>
  <c r="G95" i="25"/>
  <c r="K76" i="25"/>
  <c r="AC84" i="25"/>
  <c r="AB84" i="25"/>
  <c r="Y84" i="25"/>
  <c r="X84" i="25"/>
  <c r="W84" i="25"/>
  <c r="V84" i="25"/>
  <c r="U84" i="25"/>
  <c r="T84" i="25"/>
  <c r="S84" i="25"/>
  <c r="R84" i="25"/>
  <c r="Q84" i="25"/>
  <c r="P84" i="25"/>
  <c r="O84" i="25"/>
  <c r="N84" i="25"/>
  <c r="M84" i="25"/>
  <c r="L84" i="25"/>
  <c r="K84" i="25"/>
  <c r="J84" i="25"/>
  <c r="H84" i="25"/>
  <c r="AC76" i="25"/>
  <c r="AB76" i="25"/>
  <c r="AA76" i="25"/>
  <c r="Z76" i="25"/>
  <c r="H76" i="25"/>
  <c r="J76" i="25"/>
  <c r="L76" i="25"/>
  <c r="M76" i="25"/>
  <c r="N76" i="25"/>
  <c r="O76" i="25"/>
  <c r="P76" i="25"/>
  <c r="Q76" i="25"/>
  <c r="R76" i="25"/>
  <c r="S76" i="25"/>
  <c r="T76" i="25"/>
  <c r="U76" i="25"/>
  <c r="V76" i="25"/>
  <c r="W76" i="25"/>
  <c r="AC69" i="25"/>
  <c r="AB69" i="25"/>
  <c r="AA69" i="25"/>
  <c r="Z69" i="25"/>
  <c r="Y69" i="25"/>
  <c r="X69" i="25"/>
  <c r="H69" i="25"/>
  <c r="J69" i="25"/>
  <c r="K69" i="25"/>
  <c r="L69" i="25"/>
  <c r="M69" i="25"/>
  <c r="N69" i="25"/>
  <c r="O69" i="25"/>
  <c r="P69" i="25"/>
  <c r="Q69" i="25"/>
  <c r="R69" i="25"/>
  <c r="S69" i="25"/>
  <c r="T69" i="25"/>
  <c r="U69" i="25"/>
  <c r="AC63" i="25"/>
  <c r="AB63" i="25"/>
  <c r="AA63" i="25"/>
  <c r="Z63" i="25"/>
  <c r="Y63" i="25"/>
  <c r="X63" i="25"/>
  <c r="W63" i="25"/>
  <c r="V63" i="25"/>
  <c r="U63" i="25"/>
  <c r="T63" i="25"/>
  <c r="H63" i="25"/>
  <c r="J63" i="25"/>
  <c r="K63" i="25"/>
  <c r="L63" i="25"/>
  <c r="M63" i="25"/>
  <c r="N63" i="25"/>
  <c r="O63" i="25"/>
  <c r="P63" i="25"/>
  <c r="Q63" i="25"/>
  <c r="AC56" i="25"/>
  <c r="AB56" i="25"/>
  <c r="AA56" i="25"/>
  <c r="Z56" i="25"/>
  <c r="Y56" i="25"/>
  <c r="X56" i="25"/>
  <c r="W56" i="25"/>
  <c r="V56" i="25"/>
  <c r="N56" i="25"/>
  <c r="O56" i="25"/>
  <c r="P56" i="25"/>
  <c r="Q56" i="25"/>
  <c r="R56" i="25"/>
  <c r="S56" i="25"/>
  <c r="H56" i="25"/>
  <c r="J56" i="25"/>
  <c r="K56" i="25"/>
  <c r="L56" i="25"/>
  <c r="M56" i="25"/>
  <c r="I38" i="25"/>
  <c r="H37" i="25"/>
  <c r="J37" i="25"/>
  <c r="K37" i="25"/>
  <c r="L37" i="25"/>
  <c r="M37" i="25"/>
  <c r="H31" i="25"/>
  <c r="J31" i="25"/>
  <c r="K31" i="25"/>
  <c r="L31" i="25"/>
  <c r="M31" i="25"/>
  <c r="H23" i="25"/>
  <c r="J23" i="25"/>
  <c r="K23" i="25"/>
  <c r="L23" i="25"/>
  <c r="M23" i="25"/>
  <c r="Z31" i="25"/>
  <c r="Z23" i="25"/>
  <c r="X23" i="25"/>
  <c r="V23" i="25"/>
  <c r="AB90" i="25"/>
  <c r="I24" i="25"/>
  <c r="R24" i="25" s="1"/>
  <c r="M55" i="25" l="1"/>
  <c r="K55" i="25"/>
  <c r="H55" i="25"/>
  <c r="P55" i="25"/>
  <c r="N55" i="25"/>
  <c r="L55" i="25"/>
  <c r="J55" i="25"/>
  <c r="Q55" i="25"/>
  <c r="O55" i="25"/>
  <c r="AB55" i="25"/>
  <c r="I35" i="25"/>
  <c r="G35" i="25" l="1"/>
  <c r="X35" i="25"/>
  <c r="X31" i="25" s="1"/>
  <c r="I79" i="25"/>
  <c r="X79" i="25" s="1"/>
  <c r="I70" i="25"/>
  <c r="V70" i="25" l="1"/>
  <c r="G70" i="25"/>
  <c r="I89" i="25"/>
  <c r="Z89" i="25" s="1"/>
  <c r="I88" i="25"/>
  <c r="I87" i="25"/>
  <c r="I86" i="25"/>
  <c r="Z86" i="25" s="1"/>
  <c r="I85" i="25"/>
  <c r="I83" i="25"/>
  <c r="X83" i="25" s="1"/>
  <c r="I82" i="25"/>
  <c r="I81" i="25"/>
  <c r="I80" i="25"/>
  <c r="X80" i="25" s="1"/>
  <c r="I78" i="25"/>
  <c r="X78" i="25" s="1"/>
  <c r="I77" i="25"/>
  <c r="I75" i="25"/>
  <c r="V75" i="25" s="1"/>
  <c r="I74" i="25"/>
  <c r="I73" i="25"/>
  <c r="I72" i="25"/>
  <c r="V72" i="25" s="1"/>
  <c r="I71" i="25"/>
  <c r="V71" i="25" s="1"/>
  <c r="I68" i="25"/>
  <c r="R68" i="25" s="1"/>
  <c r="I67" i="25"/>
  <c r="I66" i="25"/>
  <c r="I65" i="25"/>
  <c r="R65" i="25" s="1"/>
  <c r="I64" i="25"/>
  <c r="I62" i="25"/>
  <c r="T62" i="25" s="1"/>
  <c r="I61" i="25"/>
  <c r="I60" i="25"/>
  <c r="I59" i="25"/>
  <c r="T59" i="25" s="1"/>
  <c r="I58" i="25"/>
  <c r="T58" i="25" s="1"/>
  <c r="I57" i="25"/>
  <c r="I54" i="25"/>
  <c r="X54" i="25" s="1"/>
  <c r="I53" i="25"/>
  <c r="X53" i="25" s="1"/>
  <c r="I52" i="25"/>
  <c r="X52" i="25" s="1"/>
  <c r="I51" i="25"/>
  <c r="AB51" i="25" s="1"/>
  <c r="I50" i="25"/>
  <c r="R50" i="25" s="1"/>
  <c r="I49" i="25"/>
  <c r="AB49" i="25" s="1"/>
  <c r="I48" i="25"/>
  <c r="T48" i="25" s="1"/>
  <c r="I47" i="25"/>
  <c r="T47" i="25" s="1"/>
  <c r="I46" i="25"/>
  <c r="Z46" i="25" s="1"/>
  <c r="Z37" i="25" s="1"/>
  <c r="I45" i="25"/>
  <c r="I44" i="25"/>
  <c r="V44" i="25" s="1"/>
  <c r="V37" i="25" s="1"/>
  <c r="I43" i="25"/>
  <c r="X43" i="25" s="1"/>
  <c r="I42" i="25"/>
  <c r="AB42" i="25" s="1"/>
  <c r="I41" i="25"/>
  <c r="I40" i="25"/>
  <c r="I39" i="25"/>
  <c r="R38" i="25"/>
  <c r="R37" i="25" s="1"/>
  <c r="I36" i="25"/>
  <c r="AB36" i="25" s="1"/>
  <c r="AB31" i="25" s="1"/>
  <c r="I34" i="25"/>
  <c r="V34" i="25" s="1"/>
  <c r="V31" i="25" s="1"/>
  <c r="I33" i="25"/>
  <c r="T33" i="25" s="1"/>
  <c r="T31" i="25" s="1"/>
  <c r="I32" i="25"/>
  <c r="I30" i="25"/>
  <c r="R30" i="25" s="1"/>
  <c r="I29" i="25"/>
  <c r="R29" i="25" s="1"/>
  <c r="I28" i="25"/>
  <c r="I27" i="25"/>
  <c r="I26" i="25"/>
  <c r="AB26" i="25" s="1"/>
  <c r="AB23" i="25" s="1"/>
  <c r="I25" i="25"/>
  <c r="R23" i="25" l="1"/>
  <c r="AB37" i="25"/>
  <c r="T25" i="25"/>
  <c r="T23" i="25" s="1"/>
  <c r="I23" i="25"/>
  <c r="R32" i="25"/>
  <c r="R31" i="25" s="1"/>
  <c r="I31" i="25"/>
  <c r="V69" i="25"/>
  <c r="V55" i="25" s="1"/>
  <c r="AB22" i="25"/>
  <c r="T39" i="25"/>
  <c r="T37" i="25" s="1"/>
  <c r="I37" i="25"/>
  <c r="X37" i="25"/>
  <c r="T57" i="25"/>
  <c r="T56" i="25" s="1"/>
  <c r="T55" i="25" s="1"/>
  <c r="I56" i="25"/>
  <c r="R64" i="25"/>
  <c r="R63" i="25" s="1"/>
  <c r="R55" i="25" s="1"/>
  <c r="I63" i="25"/>
  <c r="X77" i="25"/>
  <c r="X76" i="25" s="1"/>
  <c r="X55" i="25" s="1"/>
  <c r="I76" i="25"/>
  <c r="Z85" i="25"/>
  <c r="Z84" i="25" s="1"/>
  <c r="Z55" i="25" s="1"/>
  <c r="I84" i="25"/>
  <c r="I69" i="25"/>
  <c r="G62" i="25"/>
  <c r="G60" i="25"/>
  <c r="R22" i="25" l="1"/>
  <c r="I55" i="25"/>
  <c r="I22" i="25" s="1"/>
  <c r="G61" i="25"/>
  <c r="G57" i="25"/>
  <c r="G54" i="25"/>
  <c r="G89" i="25"/>
  <c r="G88" i="25"/>
  <c r="G87" i="25"/>
  <c r="G86" i="25"/>
  <c r="G85" i="25"/>
  <c r="G84" i="25" l="1"/>
  <c r="G80" i="25"/>
  <c r="G83" i="25"/>
  <c r="G82" i="25"/>
  <c r="G81" i="25"/>
  <c r="G79" i="25"/>
  <c r="G78" i="25"/>
  <c r="G77" i="25"/>
  <c r="G72" i="25"/>
  <c r="G59" i="25"/>
  <c r="G76" i="25" l="1"/>
  <c r="G53" i="25"/>
  <c r="G29" i="25"/>
  <c r="Q23" i="23" l="1"/>
  <c r="E22" i="23"/>
  <c r="N37" i="25" l="1"/>
  <c r="O37" i="25"/>
  <c r="P37" i="25"/>
  <c r="Q37" i="25"/>
  <c r="N31" i="25"/>
  <c r="O31" i="25"/>
  <c r="P31" i="25"/>
  <c r="Q31" i="25"/>
  <c r="N23" i="25"/>
  <c r="O23" i="25"/>
  <c r="P23" i="25"/>
  <c r="Q23" i="25"/>
  <c r="AC8" i="25" l="1"/>
  <c r="G51" i="25" l="1"/>
  <c r="Z22" i="25" l="1"/>
  <c r="G52" i="25"/>
  <c r="AA22" i="25"/>
  <c r="AA8" i="25" l="1"/>
  <c r="AB8" i="25"/>
  <c r="Z8" i="25"/>
  <c r="H91" i="25" l="1"/>
  <c r="H22" i="25" s="1"/>
  <c r="G91" i="25"/>
  <c r="G43" i="25" l="1"/>
  <c r="G27" i="25" l="1"/>
  <c r="G10" i="25" l="1"/>
  <c r="G75" i="25" l="1"/>
  <c r="G74" i="25"/>
  <c r="G73" i="25"/>
  <c r="G71" i="25"/>
  <c r="G67" i="25"/>
  <c r="G66" i="25"/>
  <c r="G65" i="25"/>
  <c r="G64" i="25"/>
  <c r="G58" i="25"/>
  <c r="G56" i="25" s="1"/>
  <c r="M22" i="25"/>
  <c r="Q22" i="25"/>
  <c r="P22" i="25"/>
  <c r="O22" i="25"/>
  <c r="N22" i="25"/>
  <c r="G40" i="25"/>
  <c r="G28" i="25"/>
  <c r="I21" i="25"/>
  <c r="G21" i="25" s="1"/>
  <c r="I18" i="25"/>
  <c r="G18" i="25" s="1"/>
  <c r="I19" i="25"/>
  <c r="G19" i="25" s="1"/>
  <c r="I20" i="25"/>
  <c r="G20" i="25" s="1"/>
  <c r="I17" i="25"/>
  <c r="G17" i="25" s="1"/>
  <c r="I16" i="25"/>
  <c r="G16" i="25" s="1"/>
  <c r="I15" i="25"/>
  <c r="G15" i="25" s="1"/>
  <c r="I14" i="25"/>
  <c r="G14" i="25" s="1"/>
  <c r="I13" i="25"/>
  <c r="G13" i="25" s="1"/>
  <c r="I12" i="25"/>
  <c r="G12" i="25" s="1"/>
  <c r="I11" i="25"/>
  <c r="G11" i="25" l="1"/>
  <c r="G9" i="25" s="1"/>
  <c r="I9" i="25"/>
  <c r="G69" i="25"/>
  <c r="G68" i="25"/>
  <c r="G63" i="25" s="1"/>
  <c r="P8" i="25"/>
  <c r="G39" i="25"/>
  <c r="Y22" i="25"/>
  <c r="G30" i="25"/>
  <c r="G36" i="25"/>
  <c r="N8" i="25"/>
  <c r="L22" i="25"/>
  <c r="U22" i="25"/>
  <c r="G33" i="25"/>
  <c r="G41" i="25"/>
  <c r="G45" i="25"/>
  <c r="G47" i="25"/>
  <c r="G49" i="25"/>
  <c r="O8" i="25"/>
  <c r="Q8" i="25"/>
  <c r="G25" i="25"/>
  <c r="K22" i="25"/>
  <c r="W22" i="25"/>
  <c r="G24" i="25"/>
  <c r="G26" i="25"/>
  <c r="G32" i="25"/>
  <c r="G34" i="25"/>
  <c r="G38" i="25"/>
  <c r="G42" i="25"/>
  <c r="G44" i="25"/>
  <c r="G46" i="25"/>
  <c r="G48" i="25"/>
  <c r="G50" i="25"/>
  <c r="G55" i="25" l="1"/>
  <c r="G37" i="25"/>
  <c r="G31" i="25"/>
  <c r="G23" i="25"/>
  <c r="J22" i="25"/>
  <c r="J8" i="25" s="1"/>
  <c r="Y8" i="25"/>
  <c r="L8" i="25"/>
  <c r="M8" i="25"/>
  <c r="U8" i="25"/>
  <c r="S8" i="25"/>
  <c r="W8" i="25"/>
  <c r="H8" i="25"/>
  <c r="X22" i="25"/>
  <c r="K8" i="25"/>
  <c r="G22" i="25" l="1"/>
  <c r="V22" i="25"/>
  <c r="T22" i="25"/>
  <c r="X8" i="25"/>
  <c r="V8" i="25" l="1"/>
  <c r="T8" i="25"/>
  <c r="I8" i="25"/>
  <c r="G8" i="25"/>
  <c r="R8" i="25"/>
  <c r="BE25" i="23"/>
  <c r="BB25" i="23"/>
  <c r="AY25" i="23"/>
  <c r="AQ24" i="23"/>
  <c r="AJ24" i="23"/>
  <c r="AC24" i="23"/>
  <c r="T24" i="23"/>
  <c r="E24" i="23"/>
  <c r="B24" i="23"/>
  <c r="AQ23" i="23"/>
  <c r="AJ23" i="23"/>
  <c r="AC23" i="23"/>
  <c r="T23" i="23"/>
  <c r="E23" i="23"/>
  <c r="B23" i="23"/>
  <c r="AQ22" i="23"/>
  <c r="AJ22" i="23"/>
  <c r="AC22" i="23"/>
  <c r="T22" i="23"/>
  <c r="B22" i="23"/>
  <c r="AQ21" i="23"/>
  <c r="AQ25" i="23" s="1"/>
  <c r="AJ21" i="23"/>
  <c r="AC21" i="23"/>
  <c r="T21" i="23"/>
  <c r="AC25" i="23" l="1"/>
  <c r="BH21" i="23"/>
  <c r="E25" i="23"/>
  <c r="BH23" i="23"/>
  <c r="BH22" i="23"/>
  <c r="B25" i="23"/>
  <c r="AJ25" i="23"/>
  <c r="BH24" i="23"/>
  <c r="BH25" i="23" l="1"/>
</calcChain>
</file>

<file path=xl/sharedStrings.xml><?xml version="1.0" encoding="utf-8"?>
<sst xmlns="http://schemas.openxmlformats.org/spreadsheetml/2006/main" count="578" uniqueCount="322">
  <si>
    <t>УТВЕРЖДАЮ</t>
  </si>
  <si>
    <t>программы подготовки специалистов среднего звена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</si>
  <si>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</si>
  <si>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</si>
  <si>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</si>
  <si>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</si>
  <si>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</si>
  <si>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</si>
  <si>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</si>
  <si>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</si>
  <si>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</si>
  <si>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</si>
  <si>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</si>
  <si>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</si>
  <si>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</si>
  <si>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</si>
  <si>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</si>
  <si>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</si>
  <si>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</si>
  <si>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</si>
  <si>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</si>
  <si>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</si>
  <si>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</si>
  <si>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</si>
  <si>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</si>
  <si>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</si>
  <si>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</si>
  <si>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</si>
  <si>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</si>
  <si>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</si>
  <si>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</si>
  <si>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</si>
  <si>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</si>
  <si>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</si>
  <si>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</si>
  <si>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</si>
  <si>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</si>
  <si>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</si>
  <si>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</si>
  <si>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</si>
  <si>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</si>
  <si>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</si>
  <si>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</si>
  <si>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</si>
  <si>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</si>
  <si>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</si>
  <si>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</si>
  <si>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</si>
  <si>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</si>
  <si>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</si>
  <si>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</si>
  <si>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К</t>
  </si>
  <si>
    <t>У</t>
  </si>
  <si>
    <t>ПД</t>
  </si>
  <si>
    <t>Д</t>
  </si>
  <si>
    <t>Г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</si>
  <si>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</si>
  <si>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</si>
  <si>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</si>
  <si>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</si>
  <si>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</si>
  <si>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</si>
  <si>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</si>
  <si>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</si>
  <si>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</si>
  <si>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</si>
  <si>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</si>
  <si>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</si>
  <si>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Индекс</t>
  </si>
  <si>
    <t>Формы промежуточной аттестации</t>
  </si>
  <si>
    <t>Объем образовательной нагрузки</t>
  </si>
  <si>
    <t>Учебная нагрузка обучающихся</t>
  </si>
  <si>
    <t>Распределение учебной нагрузки по курсам и семестра  (час. в семестр)</t>
  </si>
  <si>
    <t>Зачет с оценкой</t>
  </si>
  <si>
    <t>Зачеты</t>
  </si>
  <si>
    <t>Экзамены</t>
  </si>
  <si>
    <t>1 курс</t>
  </si>
  <si>
    <t>2 курс</t>
  </si>
  <si>
    <t>3 курс</t>
  </si>
  <si>
    <t>1 семестр</t>
  </si>
  <si>
    <t>2 семестр</t>
  </si>
  <si>
    <t>3 семестр</t>
  </si>
  <si>
    <t>4 семестр</t>
  </si>
  <si>
    <t>6 семестр</t>
  </si>
  <si>
    <t>Всего учебных занятий</t>
  </si>
  <si>
    <t>Курсовые работы</t>
  </si>
  <si>
    <t>Русский язык</t>
  </si>
  <si>
    <t>Литература</t>
  </si>
  <si>
    <t>Иностранный язык</t>
  </si>
  <si>
    <t>История</t>
  </si>
  <si>
    <t>География</t>
  </si>
  <si>
    <t>Физическая культура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</si>
  <si>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</si>
  <si>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</si>
  <si>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</si>
  <si>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</si>
  <si>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</si>
  <si>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</si>
  <si>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</si>
  <si>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</si>
  <si>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</si>
  <si>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ОГСЭ.06</t>
  </si>
  <si>
    <t>ЕН.00</t>
  </si>
  <si>
    <t>Математический и общий естественнонаучный цикл</t>
  </si>
  <si>
    <t>ЕН.01</t>
  </si>
  <si>
    <t>Элементы высшей математики</t>
  </si>
  <si>
    <t>ЕН.02</t>
  </si>
  <si>
    <t>ЕН.03</t>
  </si>
  <si>
    <t>ЕН.04</t>
  </si>
  <si>
    <t>Основы исследовательской деятельности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</si>
  <si>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</si>
  <si>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</si>
  <si>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</si>
  <si>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</si>
  <si>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</si>
  <si>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</si>
  <si>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</si>
  <si>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</si>
  <si>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</si>
  <si>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Правовое обеспечение профессиональной деятельности</t>
  </si>
  <si>
    <t>ОП.09</t>
  </si>
  <si>
    <t>ОП.10</t>
  </si>
  <si>
    <t>ОП.11</t>
  </si>
  <si>
    <t>ОП.12</t>
  </si>
  <si>
    <t>ОП.13</t>
  </si>
  <si>
    <t>ОП.14</t>
  </si>
  <si>
    <t>П.00</t>
  </si>
  <si>
    <t>Профессиональный цикл</t>
  </si>
  <si>
    <t>Экзамен по модулю</t>
  </si>
  <si>
    <t>ПМ.02</t>
  </si>
  <si>
    <t>МДК.02.02</t>
  </si>
  <si>
    <t>ПМ.03</t>
  </si>
  <si>
    <t>ОП.15</t>
  </si>
  <si>
    <t>ПМ.03.ЭК</t>
  </si>
  <si>
    <t>ПМ.02.ЭК</t>
  </si>
  <si>
    <t>ООЦ.00</t>
  </si>
  <si>
    <t>ООЦ.01</t>
  </si>
  <si>
    <t>ООЦ.02</t>
  </si>
  <si>
    <t>ООЦ.03</t>
  </si>
  <si>
    <t>ООЦ.04</t>
  </si>
  <si>
    <t>ООЦ.05</t>
  </si>
  <si>
    <t>ООЦ.06</t>
  </si>
  <si>
    <t>ООЦ.07</t>
  </si>
  <si>
    <t>ООЦ.08</t>
  </si>
  <si>
    <t>ООЦ.10</t>
  </si>
  <si>
    <t>ООЦ.11</t>
  </si>
  <si>
    <t>=</t>
  </si>
  <si>
    <t>Обозначения:</t>
  </si>
  <si>
    <t xml:space="preserve">   Обучение по дисциплинам и междисциплинарным курсам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</si>
  <si>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</si>
  <si>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</si>
  <si>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Государственная итоговая аттестация</t>
  </si>
  <si>
    <t xml:space="preserve">   Каникулы</t>
  </si>
  <si>
    <t xml:space="preserve">   Неделя отсутствует</t>
  </si>
  <si>
    <t>Подго-
товка</t>
  </si>
  <si>
    <t>Прове-
дение</t>
  </si>
  <si>
    <t>ПА</t>
  </si>
  <si>
    <t>Согласовано:</t>
  </si>
  <si>
    <t>часов</t>
  </si>
  <si>
    <t>Теория вероятностей и математическая статистика</t>
  </si>
  <si>
    <t>Компьютерные сети</t>
  </si>
  <si>
    <t>Основы алгоритмизации и программирования</t>
  </si>
  <si>
    <t>Основы проектирования баз данных</t>
  </si>
  <si>
    <t>4 курс</t>
  </si>
  <si>
    <t>8 семестр</t>
  </si>
  <si>
    <t>ГИА.00</t>
  </si>
  <si>
    <t>ГИА.01</t>
  </si>
  <si>
    <t>ГИА.02</t>
  </si>
  <si>
    <t>зач с оц</t>
  </si>
  <si>
    <t>ООЦ.12</t>
  </si>
  <si>
    <t>IV</t>
  </si>
  <si>
    <t xml:space="preserve"> =</t>
  </si>
  <si>
    <t>часы</t>
  </si>
  <si>
    <t>форма отчетности</t>
  </si>
  <si>
    <t>Охрана труда и техника безопасности</t>
  </si>
  <si>
    <t>зачет</t>
  </si>
  <si>
    <t>ЭКЗ</t>
  </si>
  <si>
    <t>2 Сводные данные по бюджету времени*</t>
  </si>
  <si>
    <t>специальность среднего профессионального образования</t>
  </si>
  <si>
    <t xml:space="preserve">                                                        наименование специальности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</si>
  <si>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</si>
  <si>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</si>
  <si>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</si>
  <si>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</si>
  <si>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РАБОЧИЙ УЧЕБНЫЙ ПЛАН</t>
  </si>
  <si>
    <t>29 - 30</t>
  </si>
  <si>
    <t>1 - 5</t>
  </si>
  <si>
    <t xml:space="preserve">Директор </t>
  </si>
  <si>
    <t>5 семестр</t>
  </si>
  <si>
    <t>Лекции</t>
  </si>
  <si>
    <t>Лабораторные и практические занятия, семинары</t>
  </si>
  <si>
    <t>Иностранный язык в профессиональной деятельности</t>
  </si>
  <si>
    <t>Общепрофессиональный цикл</t>
  </si>
  <si>
    <t>Безопасность жизнедеятельности</t>
  </si>
  <si>
    <t>УП.02.01</t>
  </si>
  <si>
    <t>ПП.02.01</t>
  </si>
  <si>
    <t>УП.03.01</t>
  </si>
  <si>
    <t xml:space="preserve">Учебная практика </t>
  </si>
  <si>
    <t>ПП.03.01</t>
  </si>
  <si>
    <t>ПДП.00</t>
  </si>
  <si>
    <t>ООЦ.09</t>
  </si>
  <si>
    <t>7 семестр</t>
  </si>
  <si>
    <t>Дискретная математика</t>
  </si>
  <si>
    <t>Операционные системы и среды</t>
  </si>
  <si>
    <t>Архитектура аппаратных средств</t>
  </si>
  <si>
    <t>Информационные технологии</t>
  </si>
  <si>
    <t>Экономика отрасли</t>
  </si>
  <si>
    <t>Стандартизация, сертификация и техническое документоведение</t>
  </si>
  <si>
    <t>МДК.02.03</t>
  </si>
  <si>
    <t>зач</t>
  </si>
  <si>
    <t>План одобрен Учебно-методическим  советом колледжа</t>
  </si>
  <si>
    <t>Руководитель ОПОП</t>
  </si>
  <si>
    <t>Уровень образования, необходимый для приема на обучение:    основное общее образование</t>
  </si>
  <si>
    <t>Срок обучения:  3 года 10 месяцев</t>
  </si>
  <si>
    <t xml:space="preserve">Начальник учебно-методического управления                                                                                                </t>
  </si>
  <si>
    <t>Э.00</t>
  </si>
  <si>
    <t>Элективные дисциплины</t>
  </si>
  <si>
    <t>Э.01</t>
  </si>
  <si>
    <t>Технологии бережливого производства</t>
  </si>
  <si>
    <t>Общеобразовательный цикл</t>
  </si>
  <si>
    <t>Всего по ОПОП</t>
  </si>
  <si>
    <t>Всего по ППССЗ</t>
  </si>
  <si>
    <t>Русский язык и культура речи</t>
  </si>
  <si>
    <t>ОГСЭ.07</t>
  </si>
  <si>
    <t>Социокультурные истоки</t>
  </si>
  <si>
    <t>Численные методы</t>
  </si>
  <si>
    <t>Менеджмент в профессиональной деятельности</t>
  </si>
  <si>
    <t>Электротехника и электроника</t>
  </si>
  <si>
    <t>ОП.16</t>
  </si>
  <si>
    <t>ОП.17</t>
  </si>
  <si>
    <t>Инженерная графика</t>
  </si>
  <si>
    <t>Администрирование баз данных</t>
  </si>
  <si>
    <t>Технические средства информатизации</t>
  </si>
  <si>
    <t>Осуществление интеграции программных модулей</t>
  </si>
  <si>
    <t>МДК.02.01</t>
  </si>
  <si>
    <t>Технология разработки программного обеспечения</t>
  </si>
  <si>
    <t>Инструментальные средства разработки программного обеспечения</t>
  </si>
  <si>
    <t>Математическое моделирование</t>
  </si>
  <si>
    <t>МДК.03.01</t>
  </si>
  <si>
    <t>МДК.03.02</t>
  </si>
  <si>
    <t>ПМ.05</t>
  </si>
  <si>
    <t>МДК.05.01</t>
  </si>
  <si>
    <t>МДК.05.02</t>
  </si>
  <si>
    <t>МДК.05.03</t>
  </si>
  <si>
    <t>УП.05.01</t>
  </si>
  <si>
    <t>ПП.05.01</t>
  </si>
  <si>
    <t>ПМ.05.ЭК</t>
  </si>
  <si>
    <t>ПМ.06</t>
  </si>
  <si>
    <t>МДК.06.01</t>
  </si>
  <si>
    <t>МДК.06.02</t>
  </si>
  <si>
    <t>МДК.06.03</t>
  </si>
  <si>
    <t>МДК.06.04</t>
  </si>
  <si>
    <t>УП.06.01</t>
  </si>
  <si>
    <t>ПП.06.01</t>
  </si>
  <si>
    <t>ПМ.06.ЭК</t>
  </si>
  <si>
    <t>ПМ.07</t>
  </si>
  <si>
    <t>МДК.07.01</t>
  </si>
  <si>
    <t>МДК.07.02</t>
  </si>
  <si>
    <t>УП.07.01</t>
  </si>
  <si>
    <t>ПП.07.01</t>
  </si>
  <si>
    <t>ПМ.07.ЭК</t>
  </si>
  <si>
    <t>Ревьюирование программных модулей</t>
  </si>
  <si>
    <t>Моделирование и анализ программного обеспечения</t>
  </si>
  <si>
    <t>Управление проектами</t>
  </si>
  <si>
    <t>Проектирование и разработка информационных систем</t>
  </si>
  <si>
    <t>Проектирование и дизайн информационных систем</t>
  </si>
  <si>
    <t>Разработка кода информационных систем</t>
  </si>
  <si>
    <t>Тестирование информационных систем</t>
  </si>
  <si>
    <t>Сопровождение информационных систем</t>
  </si>
  <si>
    <t>Внедрение информационных систем</t>
  </si>
  <si>
    <t>Инженерно-техническая поддержка сопровождения информационных систем</t>
  </si>
  <si>
    <t>Устройство и функционирование информационной системы</t>
  </si>
  <si>
    <t>Интеллектуальные системы и технологии</t>
  </si>
  <si>
    <t>Соадминистрирование и автоматизация баз данных и серверов</t>
  </si>
  <si>
    <t>Управление и автоматизация баз данных</t>
  </si>
  <si>
    <t>Сертификация информационных систем</t>
  </si>
  <si>
    <t>3456</t>
  </si>
  <si>
    <t>ЕН.05</t>
  </si>
  <si>
    <t>Экологические основы природопользования</t>
  </si>
  <si>
    <t>1 нед</t>
  </si>
  <si>
    <t>2 нед</t>
  </si>
  <si>
    <t>3 нед</t>
  </si>
  <si>
    <t>4 нед</t>
  </si>
  <si>
    <t>09.02.07</t>
  </si>
  <si>
    <t>Информационные системы и программирование</t>
  </si>
  <si>
    <t>Квалификация: специалист по информационным системам</t>
  </si>
  <si>
    <t>Утвержден Приказом Минобрнауки РФ от  09 декабря 2016 г. № 1547</t>
  </si>
  <si>
    <t>Наименование циклов дисциплин, профессиональных модулей, практик</t>
  </si>
  <si>
    <t>Математика</t>
  </si>
  <si>
    <t>Обществознание</t>
  </si>
  <si>
    <t>Информатика</t>
  </si>
  <si>
    <t>Физика</t>
  </si>
  <si>
    <t>Естествознание</t>
  </si>
  <si>
    <t>Курсовая работа</t>
  </si>
  <si>
    <t>Во взаимодействии с преподавателем 
(нагрузка по УД и ПМ)</t>
  </si>
  <si>
    <t>в т.ч. по учебным дисциплинам и ПМ</t>
  </si>
  <si>
    <t>Самостоятельная учебная
работа (вкл. инд пр.)</t>
  </si>
  <si>
    <r>
      <t>У</t>
    </r>
    <r>
      <rPr>
        <sz val="6"/>
        <color indexed="8"/>
        <rFont val="Tahoma"/>
        <family val="2"/>
        <charset val="204"/>
      </rPr>
      <t>03</t>
    </r>
  </si>
  <si>
    <r>
      <t>П</t>
    </r>
    <r>
      <rPr>
        <sz val="6"/>
        <color indexed="8"/>
        <rFont val="Tahoma"/>
        <family val="2"/>
        <charset val="204"/>
      </rPr>
      <t>03</t>
    </r>
  </si>
  <si>
    <r>
      <t>У</t>
    </r>
    <r>
      <rPr>
        <sz val="6"/>
        <color indexed="8"/>
        <rFont val="Tahoma"/>
        <family val="2"/>
        <charset val="204"/>
      </rPr>
      <t>02</t>
    </r>
  </si>
  <si>
    <r>
      <t>П</t>
    </r>
    <r>
      <rPr>
        <sz val="6"/>
        <color indexed="8"/>
        <rFont val="Tahoma"/>
        <family val="2"/>
        <charset val="204"/>
      </rPr>
      <t>02</t>
    </r>
  </si>
  <si>
    <r>
      <t>У</t>
    </r>
    <r>
      <rPr>
        <sz val="6"/>
        <color indexed="8"/>
        <rFont val="Tahoma"/>
        <family val="2"/>
        <charset val="204"/>
      </rPr>
      <t>05</t>
    </r>
  </si>
  <si>
    <r>
      <t>П</t>
    </r>
    <r>
      <rPr>
        <sz val="6"/>
        <color indexed="8"/>
        <rFont val="Tahoma"/>
        <family val="2"/>
        <charset val="204"/>
      </rPr>
      <t>05</t>
    </r>
  </si>
  <si>
    <r>
      <t>У</t>
    </r>
    <r>
      <rPr>
        <sz val="6"/>
        <color indexed="8"/>
        <rFont val="Tahoma"/>
        <family val="2"/>
        <charset val="204"/>
      </rPr>
      <t>06</t>
    </r>
  </si>
  <si>
    <r>
      <t>П</t>
    </r>
    <r>
      <rPr>
        <sz val="6"/>
        <color indexed="8"/>
        <rFont val="Tahoma"/>
        <family val="2"/>
        <charset val="204"/>
      </rPr>
      <t>06</t>
    </r>
  </si>
  <si>
    <r>
      <t>П</t>
    </r>
    <r>
      <rPr>
        <sz val="6"/>
        <color indexed="8"/>
        <rFont val="Tahoma"/>
        <family val="2"/>
        <charset val="204"/>
      </rPr>
      <t>07</t>
    </r>
  </si>
  <si>
    <r>
      <t>У</t>
    </r>
    <r>
      <rPr>
        <sz val="6"/>
        <color indexed="8"/>
        <rFont val="Tahoma"/>
        <family val="2"/>
        <charset val="204"/>
      </rPr>
      <t>07</t>
    </r>
  </si>
  <si>
    <t>П</t>
  </si>
  <si>
    <t xml:space="preserve">   Учебная практика по ПМ</t>
  </si>
  <si>
    <t xml:space="preserve">   Производственная практика по ПМ</t>
  </si>
  <si>
    <t xml:space="preserve">   Преддипломная практика</t>
  </si>
  <si>
    <t>Производственная практика</t>
  </si>
  <si>
    <t>ГИА.03</t>
  </si>
  <si>
    <t>Сдача Демонстрационного экзамена</t>
  </si>
  <si>
    <t>Защита Дипломной работы</t>
  </si>
  <si>
    <t>Подготовка дипломной работы и к демонстрационному экзамену</t>
  </si>
  <si>
    <t>Государственная итоговая аттестация в форме защиты ДР и сдачи ДЭ</t>
  </si>
  <si>
    <t>Преддипломная практика</t>
  </si>
  <si>
    <t>Протокол № 64 от 15.02.2024г.</t>
  </si>
  <si>
    <t>_x000D_
О.А. Давыдова</t>
  </si>
  <si>
    <t>15 февраля 2024 г.</t>
  </si>
  <si>
    <t>Основы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</si>
</sst>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6"/>
      <color indexed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CC1EB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5" fillId="0" borderId="0"/>
    <xf numFmtId="0" fontId="16" fillId="0" borderId="0"/>
    <xf numFmtId="0" fontId="21" fillId="0" borderId="0"/>
    <xf numFmtId="0" fontId="22" fillId="0" borderId="0"/>
    <xf numFmtId="0" fontId="27" fillId="0" borderId="0"/>
  </cellStyleXfs>
  <cellXfs count="265">
    <xf numFmtId="0" fontId="0" fillId="0" borderId="0" xfId="0"/>
    <xf numFmtId="0" fontId="5" fillId="2" borderId="1" xfId="2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/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vertical="top" wrapText="1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0" xfId="1" applyFont="1" applyAlignment="1" applyProtection="1">
      <alignment horizontal="center" vertical="center"/>
      <protection locked="0"/>
    </xf>
    <xf numFmtId="0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10" xfId="1" applyNumberFormat="1" applyFont="1" applyFill="1" applyBorder="1" applyAlignment="1" applyProtection="1">
      <alignment horizontal="left" vertical="center" textRotation="90"/>
      <protection locked="0"/>
    </xf>
    <xf numFmtId="0" fontId="1" fillId="0" borderId="21" xfId="1" applyNumberFormat="1" applyFont="1" applyFill="1" applyBorder="1" applyAlignment="1" applyProtection="1">
      <alignment horizontal="left" vertical="center"/>
      <protection locked="0"/>
    </xf>
    <xf numFmtId="0" fontId="10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9" borderId="2" xfId="1" applyNumberFormat="1" applyFont="1" applyFill="1" applyBorder="1" applyAlignment="1" applyProtection="1">
      <alignment horizontal="center" vertical="center"/>
      <protection locked="0"/>
    </xf>
    <xf numFmtId="49" fontId="1" fillId="10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2" fillId="0" borderId="0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horizontal="left" vertical="top"/>
      <protection locked="0"/>
    </xf>
    <xf numFmtId="0" fontId="4" fillId="2" borderId="0" xfId="2" applyFont="1" applyFill="1" applyBorder="1" applyAlignment="1" applyProtection="1">
      <alignment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/>
    <xf numFmtId="0" fontId="4" fillId="2" borderId="0" xfId="2" applyFont="1" applyFill="1" applyBorder="1" applyAlignment="1" applyProtection="1">
      <alignment vertical="center"/>
      <protection locked="0"/>
    </xf>
    <xf numFmtId="0" fontId="5" fillId="0" borderId="0" xfId="1" applyFont="1" applyBorder="1"/>
    <xf numFmtId="0" fontId="4" fillId="2" borderId="0" xfId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protection locked="0"/>
    </xf>
    <xf numFmtId="0" fontId="5" fillId="2" borderId="0" xfId="1" applyNumberFormat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Fill="1" applyBorder="1" applyAlignment="1" applyProtection="1">
      <alignment vertical="center" textRotation="90"/>
      <protection locked="0"/>
    </xf>
    <xf numFmtId="0" fontId="9" fillId="5" borderId="31" xfId="1" applyNumberFormat="1" applyFont="1" applyFill="1" applyBorder="1" applyAlignment="1" applyProtection="1">
      <alignment vertical="center"/>
      <protection locked="0"/>
    </xf>
    <xf numFmtId="0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10" fillId="6" borderId="6" xfId="1" applyNumberFormat="1" applyFont="1" applyFill="1" applyBorder="1" applyAlignment="1" applyProtection="1">
      <alignment horizontal="center" vertical="center"/>
      <protection locked="0"/>
    </xf>
    <xf numFmtId="0" fontId="10" fillId="7" borderId="6" xfId="1" applyNumberFormat="1" applyFont="1" applyFill="1" applyBorder="1" applyAlignment="1" applyProtection="1">
      <alignment horizontal="center" vertical="center"/>
      <protection locked="0"/>
    </xf>
    <xf numFmtId="0" fontId="10" fillId="6" borderId="33" xfId="1" applyNumberFormat="1" applyFont="1" applyFill="1" applyBorder="1" applyAlignment="1" applyProtection="1">
      <alignment horizontal="center" vertical="center"/>
      <protection locked="0"/>
    </xf>
    <xf numFmtId="0" fontId="9" fillId="5" borderId="34" xfId="1" applyNumberFormat="1" applyFont="1" applyFill="1" applyBorder="1" applyAlignment="1" applyProtection="1">
      <alignment vertical="center"/>
      <protection locked="0"/>
    </xf>
    <xf numFmtId="0" fontId="10" fillId="6" borderId="8" xfId="1" applyNumberFormat="1" applyFont="1" applyFill="1" applyBorder="1" applyAlignment="1" applyProtection="1">
      <alignment horizontal="center" vertical="center"/>
      <protection locked="0"/>
    </xf>
    <xf numFmtId="0" fontId="10" fillId="6" borderId="9" xfId="1" applyNumberFormat="1" applyFont="1" applyFill="1" applyBorder="1" applyAlignment="1" applyProtection="1">
      <alignment horizontal="center" vertical="center"/>
      <protection locked="0"/>
    </xf>
    <xf numFmtId="0" fontId="9" fillId="5" borderId="35" xfId="1" applyNumberFormat="1" applyFont="1" applyFill="1" applyBorder="1" applyAlignment="1" applyProtection="1">
      <alignment vertical="center"/>
      <protection locked="0"/>
    </xf>
    <xf numFmtId="0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0" fillId="8" borderId="9" xfId="1" applyNumberFormat="1" applyFont="1" applyFill="1" applyBorder="1" applyAlignment="1" applyProtection="1">
      <alignment horizontal="center" vertical="center"/>
      <protection locked="0"/>
    </xf>
    <xf numFmtId="0" fontId="10" fillId="3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0" fillId="9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28" xfId="1" applyNumberFormat="1" applyFont="1" applyFill="1" applyBorder="1" applyAlignment="1" applyProtection="1">
      <alignment horizontal="center" vertical="center"/>
      <protection locked="0"/>
    </xf>
    <xf numFmtId="0" fontId="10" fillId="10" borderId="5" xfId="1" applyNumberFormat="1" applyFont="1" applyFill="1" applyBorder="1" applyAlignment="1" applyProtection="1">
      <alignment horizontal="center" vertical="center"/>
      <protection locked="0"/>
    </xf>
    <xf numFmtId="0" fontId="10" fillId="1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4" xfId="0" applyNumberFormat="1" applyFont="1" applyFill="1" applyBorder="1" applyAlignment="1" applyProtection="1">
      <alignment wrapText="1"/>
      <protection locked="0"/>
    </xf>
    <xf numFmtId="0" fontId="12" fillId="0" borderId="24" xfId="0" applyNumberFormat="1" applyFont="1" applyFill="1" applyBorder="1" applyAlignment="1" applyProtection="1">
      <alignment horizontal="left" wrapText="1"/>
      <protection locked="0"/>
    </xf>
    <xf numFmtId="0" fontId="12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28" fillId="0" borderId="0" xfId="7" applyFont="1"/>
    <xf numFmtId="0" fontId="19" fillId="13" borderId="7" xfId="0" applyFont="1" applyFill="1" applyBorder="1" applyAlignment="1">
      <alignment horizontal="center" vertical="center"/>
    </xf>
    <xf numFmtId="0" fontId="19" fillId="13" borderId="24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1" fontId="19" fillId="13" borderId="2" xfId="0" applyNumberFormat="1" applyFont="1" applyFill="1" applyBorder="1" applyAlignment="1">
      <alignment horizontal="center" vertical="center"/>
    </xf>
    <xf numFmtId="1" fontId="19" fillId="13" borderId="8" xfId="0" applyNumberFormat="1" applyFont="1" applyFill="1" applyBorder="1" applyAlignment="1">
      <alignment horizontal="center" vertical="center"/>
    </xf>
    <xf numFmtId="0" fontId="13" fillId="11" borderId="2" xfId="1" applyNumberFormat="1" applyFont="1" applyFill="1" applyBorder="1" applyAlignment="1">
      <alignment horizontal="center" vertical="center"/>
    </xf>
    <xf numFmtId="1" fontId="13" fillId="11" borderId="2" xfId="0" applyNumberFormat="1" applyFont="1" applyFill="1" applyBorder="1" applyAlignment="1">
      <alignment horizontal="center" vertical="center"/>
    </xf>
    <xf numFmtId="1" fontId="13" fillId="11" borderId="8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2" fillId="0" borderId="23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14" borderId="7" xfId="0" applyFont="1" applyFill="1" applyBorder="1" applyAlignment="1">
      <alignment horizontal="center" vertical="center"/>
    </xf>
    <xf numFmtId="0" fontId="13" fillId="14" borderId="24" xfId="1" applyNumberFormat="1" applyFont="1" applyFill="1" applyBorder="1" applyAlignment="1" applyProtection="1">
      <alignment horizontal="center" vertical="center" wrapText="1"/>
      <protection locked="0"/>
    </xf>
    <xf numFmtId="0" fontId="12" fillId="14" borderId="2" xfId="1" applyNumberFormat="1" applyFont="1" applyFill="1" applyBorder="1" applyAlignment="1" applyProtection="1">
      <alignment horizontal="center" vertical="center"/>
      <protection locked="0"/>
    </xf>
    <xf numFmtId="0" fontId="12" fillId="14" borderId="2" xfId="1" applyNumberFormat="1" applyFont="1" applyFill="1" applyBorder="1" applyAlignment="1">
      <alignment horizontal="center" vertical="center"/>
    </xf>
    <xf numFmtId="0" fontId="12" fillId="14" borderId="8" xfId="1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wrapText="1"/>
    </xf>
    <xf numFmtId="0" fontId="12" fillId="8" borderId="7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1" fontId="12" fillId="8" borderId="2" xfId="0" applyNumberFormat="1" applyFont="1" applyFill="1" applyBorder="1" applyAlignment="1">
      <alignment horizontal="center" vertical="center"/>
    </xf>
    <xf numFmtId="1" fontId="12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8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0" fillId="7" borderId="9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vertical="center" textRotation="90" wrapText="1"/>
    </xf>
    <xf numFmtId="1" fontId="12" fillId="14" borderId="2" xfId="1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Fill="1"/>
    <xf numFmtId="0" fontId="10" fillId="15" borderId="9" xfId="1" applyNumberFormat="1" applyFont="1" applyFill="1" applyBorder="1" applyAlignment="1" applyProtection="1">
      <alignment horizontal="center" vertical="center"/>
      <protection locked="0"/>
    </xf>
    <xf numFmtId="0" fontId="10" fillId="15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12" fillId="16" borderId="2" xfId="0" applyFont="1" applyFill="1" applyBorder="1" applyAlignment="1">
      <alignment horizontal="center" vertical="center"/>
    </xf>
    <xf numFmtId="0" fontId="13" fillId="16" borderId="24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 wrapText="1"/>
    </xf>
    <xf numFmtId="0" fontId="19" fillId="11" borderId="2" xfId="1" applyNumberFormat="1" applyFont="1" applyFill="1" applyBorder="1" applyAlignment="1">
      <alignment horizontal="center" vertical="center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14" borderId="2" xfId="1" applyNumberFormat="1" applyFont="1" applyFill="1" applyBorder="1" applyAlignment="1">
      <alignment horizontal="center" vertical="center"/>
    </xf>
    <xf numFmtId="0" fontId="26" fillId="0" borderId="28" xfId="0" applyFont="1" applyBorder="1"/>
    <xf numFmtId="1" fontId="19" fillId="13" borderId="23" xfId="0" applyNumberFormat="1" applyFont="1" applyFill="1" applyBorder="1" applyAlignment="1">
      <alignment horizontal="center" vertical="center"/>
    </xf>
    <xf numFmtId="1" fontId="13" fillId="11" borderId="23" xfId="0" applyNumberFormat="1" applyFont="1" applyFill="1" applyBorder="1" applyAlignment="1">
      <alignment horizontal="center" vertical="center"/>
    </xf>
    <xf numFmtId="1" fontId="12" fillId="0" borderId="23" xfId="1" applyNumberFormat="1" applyFont="1" applyFill="1" applyBorder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 vertical="center"/>
    </xf>
    <xf numFmtId="1" fontId="12" fillId="14" borderId="23" xfId="1" applyNumberFormat="1" applyFont="1" applyFill="1" applyBorder="1" applyAlignment="1">
      <alignment horizontal="center" vertical="center"/>
    </xf>
    <xf numFmtId="0" fontId="12" fillId="16" borderId="23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3" fillId="11" borderId="7" xfId="1" applyNumberFormat="1" applyFont="1" applyFill="1" applyBorder="1" applyAlignment="1">
      <alignment horizontal="center" vertical="center"/>
    </xf>
    <xf numFmtId="0" fontId="13" fillId="11" borderId="8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9" fillId="11" borderId="8" xfId="1" applyNumberFormat="1" applyFont="1" applyFill="1" applyBorder="1" applyAlignment="1">
      <alignment horizontal="center" vertical="center"/>
    </xf>
    <xf numFmtId="0" fontId="12" fillId="14" borderId="7" xfId="1" applyNumberFormat="1" applyFont="1" applyFill="1" applyBorder="1" applyAlignment="1" applyProtection="1">
      <alignment horizontal="center" vertical="center"/>
      <protection locked="0"/>
    </xf>
    <xf numFmtId="0" fontId="12" fillId="14" borderId="8" xfId="1" applyNumberFormat="1" applyFont="1" applyFill="1" applyBorder="1" applyAlignment="1" applyProtection="1">
      <alignment horizontal="center" vertical="center"/>
      <protection locked="0"/>
    </xf>
    <xf numFmtId="0" fontId="20" fillId="14" borderId="7" xfId="1" applyNumberFormat="1" applyFont="1" applyFill="1" applyBorder="1" applyAlignment="1" applyProtection="1">
      <alignment horizontal="center" vertical="center"/>
      <protection locked="0"/>
    </xf>
    <xf numFmtId="0" fontId="12" fillId="16" borderId="8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textRotation="90" wrapText="1"/>
    </xf>
    <xf numFmtId="0" fontId="12" fillId="0" borderId="8" xfId="0" applyFont="1" applyFill="1" applyBorder="1" applyAlignment="1">
      <alignment horizontal="center" textRotation="90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8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6" fillId="2" borderId="0" xfId="2" applyFont="1" applyFill="1" applyBorder="1" applyAlignment="1" applyProtection="1">
      <alignment horizontal="center" vertical="top"/>
      <protection locked="0"/>
    </xf>
    <xf numFmtId="0" fontId="29" fillId="12" borderId="0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0" fontId="4" fillId="12" borderId="0" xfId="2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top"/>
      <protection locked="0"/>
    </xf>
    <xf numFmtId="0" fontId="4" fillId="2" borderId="0" xfId="1" applyFont="1" applyFill="1" applyBorder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25" xfId="1" applyFont="1" applyFill="1" applyBorder="1" applyAlignment="1" applyProtection="1">
      <alignment horizontal="left" vertical="center" wrapText="1"/>
      <protection locked="0"/>
    </xf>
    <xf numFmtId="0" fontId="4" fillId="2" borderId="1" xfId="1" applyNumberFormat="1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4" fillId="2" borderId="25" xfId="1" applyFont="1" applyFill="1" applyBorder="1" applyAlignment="1" applyProtection="1">
      <alignment horizontal="left" vertical="top"/>
      <protection locked="0"/>
    </xf>
    <xf numFmtId="0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NumberFormat="1" applyFont="1" applyFill="1" applyBorder="1" applyAlignment="1" applyProtection="1">
      <alignment horizontal="left" wrapText="1"/>
      <protection locked="0"/>
    </xf>
    <xf numFmtId="0" fontId="4" fillId="2" borderId="1" xfId="1" applyNumberFormat="1" applyFont="1" applyFill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6" fillId="2" borderId="0" xfId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17" fillId="0" borderId="2" xfId="0" applyFont="1" applyBorder="1" applyAlignment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22" xfId="1" applyNumberFormat="1" applyFont="1" applyFill="1" applyBorder="1" applyAlignment="1" applyProtection="1">
      <alignment horizontal="center" vertical="center"/>
      <protection locked="0"/>
    </xf>
    <xf numFmtId="0" fontId="1" fillId="0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20" xfId="1" applyNumberFormat="1" applyFont="1" applyFill="1" applyBorder="1" applyAlignment="1" applyProtection="1">
      <alignment horizontal="center" vertical="center"/>
      <protection locked="0"/>
    </xf>
    <xf numFmtId="0" fontId="11" fillId="0" borderId="10" xfId="1" applyNumberFormat="1" applyFont="1" applyBorder="1" applyAlignment="1" applyProtection="1">
      <alignment horizontal="center" vertical="center"/>
      <protection locked="0"/>
    </xf>
    <xf numFmtId="0" fontId="11" fillId="0" borderId="20" xfId="1" applyNumberFormat="1" applyFont="1" applyBorder="1" applyAlignment="1" applyProtection="1">
      <alignment horizontal="center" vertical="center"/>
      <protection locked="0"/>
    </xf>
    <xf numFmtId="0" fontId="11" fillId="0" borderId="19" xfId="1" applyNumberFormat="1" applyFont="1" applyBorder="1" applyAlignment="1" applyProtection="1">
      <alignment horizontal="center" vertical="center"/>
      <protection locked="0"/>
    </xf>
    <xf numFmtId="0" fontId="11" fillId="0" borderId="12" xfId="1" applyNumberFormat="1" applyFont="1" applyBorder="1" applyAlignment="1" applyProtection="1">
      <alignment horizontal="center" vertical="center"/>
      <protection locked="0"/>
    </xf>
    <xf numFmtId="0" fontId="11" fillId="0" borderId="13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 wrapText="1"/>
      <protection locked="0"/>
    </xf>
    <xf numFmtId="0" fontId="1" fillId="0" borderId="2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top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0" fontId="10" fillId="6" borderId="15" xfId="1" applyNumberFormat="1" applyFont="1" applyFill="1" applyBorder="1" applyAlignment="1" applyProtection="1">
      <alignment horizontal="center" vertical="center"/>
      <protection locked="0"/>
    </xf>
    <xf numFmtId="0" fontId="10" fillId="6" borderId="32" xfId="1" applyNumberFormat="1" applyFont="1" applyFill="1" applyBorder="1" applyAlignment="1" applyProtection="1">
      <alignment horizontal="center" vertical="center"/>
      <protection locked="0"/>
    </xf>
    <xf numFmtId="0" fontId="10" fillId="6" borderId="24" xfId="1" applyNumberFormat="1" applyFont="1" applyFill="1" applyBorder="1" applyAlignment="1" applyProtection="1">
      <alignment horizontal="center" vertical="center"/>
      <protection locked="0"/>
    </xf>
    <xf numFmtId="0" fontId="10" fillId="6" borderId="23" xfId="1" applyNumberFormat="1" applyFont="1" applyFill="1" applyBorder="1" applyAlignment="1" applyProtection="1">
      <alignment horizontal="center" vertical="center"/>
      <protection locked="0"/>
    </xf>
    <xf numFmtId="0" fontId="1" fillId="0" borderId="43" xfId="1" applyFont="1" applyBorder="1" applyAlignment="1" applyProtection="1">
      <alignment horizontal="left" vertical="center" wrapText="1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1" fillId="0" borderId="21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textRotation="90" wrapText="1"/>
    </xf>
    <xf numFmtId="0" fontId="12" fillId="0" borderId="2" xfId="0" applyFont="1" applyFill="1" applyBorder="1" applyAlignment="1">
      <alignment horizontal="center" textRotation="90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textRotation="90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12" fillId="0" borderId="7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textRotation="90"/>
    </xf>
    <xf numFmtId="0" fontId="12" fillId="0" borderId="36" xfId="0" applyFont="1" applyFill="1" applyBorder="1" applyAlignment="1">
      <alignment horizontal="center" vertical="center" textRotation="90"/>
    </xf>
    <xf numFmtId="0" fontId="12" fillId="0" borderId="18" xfId="0" applyFont="1" applyFill="1" applyBorder="1" applyAlignment="1">
      <alignment horizontal="center" vertical="center" textRotation="90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wrapText="1"/>
    </xf>
    <xf numFmtId="0" fontId="12" fillId="0" borderId="40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textRotation="90" wrapText="1"/>
    </xf>
    <xf numFmtId="0" fontId="12" fillId="0" borderId="3" xfId="0" applyFont="1" applyFill="1" applyBorder="1" applyAlignment="1">
      <alignment horizontal="center" textRotation="90" wrapText="1"/>
    </xf>
  </cellXfs>
  <cellStyles count="8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  <cellStyle name="Обычный 5" xfId="7"/>
  </cellStyles>
  <dxfs count="0"/>
  <tableStyles count="0" defaultTableStyle="TableStyleMedium2" defaultPivotStyle="PivotStyleLight16"/>
  <colors>
    <mruColors>
      <color rgb="FF0000FF"/>
      <color rgb="FFDCC1EB"/>
      <color rgb="FFFFCCFF"/>
      <color rgb="FFCCFFCC"/>
      <color rgb="FFCCECFF"/>
      <color rgb="FFFF9900"/>
      <color rgb="FF99CCFF"/>
      <color rgb="FFFF9999"/>
      <color rgb="FFCC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AZ27"/>
  <sheetViews>
    <sheetView workbookViewId="0">
      <selection activeCell="AM29" sqref="AM29"/>
    </sheetView>
  </sheetViews>
  <sheetFormatPr defaultColWidth="12.5703125" defaultRowHeight="13.5" customHeight="1" x14ac:dyDescent="0.2"/>
  <cols>
    <col min="1" max="1" width="2" style="91" customWidth="1"/>
    <col min="2" max="4" width="2.85546875" style="91" customWidth="1"/>
    <col min="5" max="5" width="14.7109375" style="91" customWidth="1"/>
    <col min="6" max="18" width="2.85546875" style="91" customWidth="1"/>
    <col min="19" max="19" width="11.7109375" style="91" customWidth="1"/>
    <col min="20" max="50" width="2.85546875" style="91" customWidth="1"/>
    <col min="51" max="51" width="4.85546875" style="91" customWidth="1"/>
    <col min="52" max="258" width="12.5703125" style="91"/>
    <col min="259" max="259" width="2" style="91" customWidth="1"/>
    <col min="260" max="262" width="2.85546875" style="91" customWidth="1"/>
    <col min="263" max="263" width="14.7109375" style="91" customWidth="1"/>
    <col min="264" max="274" width="2.85546875" style="91" customWidth="1"/>
    <col min="275" max="275" width="11.7109375" style="91" customWidth="1"/>
    <col min="276" max="306" width="2.85546875" style="91" customWidth="1"/>
    <col min="307" max="307" width="4.85546875" style="91" customWidth="1"/>
    <col min="308" max="514" width="12.5703125" style="91"/>
    <col min="515" max="515" width="2" style="91" customWidth="1"/>
    <col min="516" max="518" width="2.85546875" style="91" customWidth="1"/>
    <col min="519" max="519" width="14.7109375" style="91" customWidth="1"/>
    <col min="520" max="530" width="2.85546875" style="91" customWidth="1"/>
    <col min="531" max="531" width="11.7109375" style="91" customWidth="1"/>
    <col min="532" max="562" width="2.85546875" style="91" customWidth="1"/>
    <col min="563" max="563" width="4.85546875" style="91" customWidth="1"/>
    <col min="564" max="770" width="12.5703125" style="91"/>
    <col min="771" max="771" width="2" style="91" customWidth="1"/>
    <col min="772" max="774" width="2.85546875" style="91" customWidth="1"/>
    <col min="775" max="775" width="14.7109375" style="91" customWidth="1"/>
    <col min="776" max="786" width="2.85546875" style="91" customWidth="1"/>
    <col min="787" max="787" width="11.7109375" style="91" customWidth="1"/>
    <col min="788" max="818" width="2.85546875" style="91" customWidth="1"/>
    <col min="819" max="819" width="4.85546875" style="91" customWidth="1"/>
    <col min="820" max="1026" width="12.5703125" style="91"/>
    <col min="1027" max="1027" width="2" style="91" customWidth="1"/>
    <col min="1028" max="1030" width="2.85546875" style="91" customWidth="1"/>
    <col min="1031" max="1031" width="14.7109375" style="91" customWidth="1"/>
    <col min="1032" max="1042" width="2.85546875" style="91" customWidth="1"/>
    <col min="1043" max="1043" width="11.7109375" style="91" customWidth="1"/>
    <col min="1044" max="1074" width="2.85546875" style="91" customWidth="1"/>
    <col min="1075" max="1075" width="4.85546875" style="91" customWidth="1"/>
    <col min="1076" max="1282" width="12.5703125" style="91"/>
    <col min="1283" max="1283" width="2" style="91" customWidth="1"/>
    <col min="1284" max="1286" width="2.85546875" style="91" customWidth="1"/>
    <col min="1287" max="1287" width="14.7109375" style="91" customWidth="1"/>
    <col min="1288" max="1298" width="2.85546875" style="91" customWidth="1"/>
    <col min="1299" max="1299" width="11.7109375" style="91" customWidth="1"/>
    <col min="1300" max="1330" width="2.85546875" style="91" customWidth="1"/>
    <col min="1331" max="1331" width="4.85546875" style="91" customWidth="1"/>
    <col min="1332" max="1538" width="12.5703125" style="91"/>
    <col min="1539" max="1539" width="2" style="91" customWidth="1"/>
    <col min="1540" max="1542" width="2.85546875" style="91" customWidth="1"/>
    <col min="1543" max="1543" width="14.7109375" style="91" customWidth="1"/>
    <col min="1544" max="1554" width="2.85546875" style="91" customWidth="1"/>
    <col min="1555" max="1555" width="11.7109375" style="91" customWidth="1"/>
    <col min="1556" max="1586" width="2.85546875" style="91" customWidth="1"/>
    <col min="1587" max="1587" width="4.85546875" style="91" customWidth="1"/>
    <col min="1588" max="1794" width="12.5703125" style="91"/>
    <col min="1795" max="1795" width="2" style="91" customWidth="1"/>
    <col min="1796" max="1798" width="2.85546875" style="91" customWidth="1"/>
    <col min="1799" max="1799" width="14.7109375" style="91" customWidth="1"/>
    <col min="1800" max="1810" width="2.85546875" style="91" customWidth="1"/>
    <col min="1811" max="1811" width="11.7109375" style="91" customWidth="1"/>
    <col min="1812" max="1842" width="2.85546875" style="91" customWidth="1"/>
    <col min="1843" max="1843" width="4.85546875" style="91" customWidth="1"/>
    <col min="1844" max="2050" width="12.5703125" style="91"/>
    <col min="2051" max="2051" width="2" style="91" customWidth="1"/>
    <col min="2052" max="2054" width="2.85546875" style="91" customWidth="1"/>
    <col min="2055" max="2055" width="14.7109375" style="91" customWidth="1"/>
    <col min="2056" max="2066" width="2.85546875" style="91" customWidth="1"/>
    <col min="2067" max="2067" width="11.7109375" style="91" customWidth="1"/>
    <col min="2068" max="2098" width="2.85546875" style="91" customWidth="1"/>
    <col min="2099" max="2099" width="4.85546875" style="91" customWidth="1"/>
    <col min="2100" max="2306" width="12.5703125" style="91"/>
    <col min="2307" max="2307" width="2" style="91" customWidth="1"/>
    <col min="2308" max="2310" width="2.85546875" style="91" customWidth="1"/>
    <col min="2311" max="2311" width="14.7109375" style="91" customWidth="1"/>
    <col min="2312" max="2322" width="2.85546875" style="91" customWidth="1"/>
    <col min="2323" max="2323" width="11.7109375" style="91" customWidth="1"/>
    <col min="2324" max="2354" width="2.85546875" style="91" customWidth="1"/>
    <col min="2355" max="2355" width="4.85546875" style="91" customWidth="1"/>
    <col min="2356" max="2562" width="12.5703125" style="91"/>
    <col min="2563" max="2563" width="2" style="91" customWidth="1"/>
    <col min="2564" max="2566" width="2.85546875" style="91" customWidth="1"/>
    <col min="2567" max="2567" width="14.7109375" style="91" customWidth="1"/>
    <col min="2568" max="2578" width="2.85546875" style="91" customWidth="1"/>
    <col min="2579" max="2579" width="11.7109375" style="91" customWidth="1"/>
    <col min="2580" max="2610" width="2.85546875" style="91" customWidth="1"/>
    <col min="2611" max="2611" width="4.85546875" style="91" customWidth="1"/>
    <col min="2612" max="2818" width="12.5703125" style="91"/>
    <col min="2819" max="2819" width="2" style="91" customWidth="1"/>
    <col min="2820" max="2822" width="2.85546875" style="91" customWidth="1"/>
    <col min="2823" max="2823" width="14.7109375" style="91" customWidth="1"/>
    <col min="2824" max="2834" width="2.85546875" style="91" customWidth="1"/>
    <col min="2835" max="2835" width="11.7109375" style="91" customWidth="1"/>
    <col min="2836" max="2866" width="2.85546875" style="91" customWidth="1"/>
    <col min="2867" max="2867" width="4.85546875" style="91" customWidth="1"/>
    <col min="2868" max="3074" width="12.5703125" style="91"/>
    <col min="3075" max="3075" width="2" style="91" customWidth="1"/>
    <col min="3076" max="3078" width="2.85546875" style="91" customWidth="1"/>
    <col min="3079" max="3079" width="14.7109375" style="91" customWidth="1"/>
    <col min="3080" max="3090" width="2.85546875" style="91" customWidth="1"/>
    <col min="3091" max="3091" width="11.7109375" style="91" customWidth="1"/>
    <col min="3092" max="3122" width="2.85546875" style="91" customWidth="1"/>
    <col min="3123" max="3123" width="4.85546875" style="91" customWidth="1"/>
    <col min="3124" max="3330" width="12.5703125" style="91"/>
    <col min="3331" max="3331" width="2" style="91" customWidth="1"/>
    <col min="3332" max="3334" width="2.85546875" style="91" customWidth="1"/>
    <col min="3335" max="3335" width="14.7109375" style="91" customWidth="1"/>
    <col min="3336" max="3346" width="2.85546875" style="91" customWidth="1"/>
    <col min="3347" max="3347" width="11.7109375" style="91" customWidth="1"/>
    <col min="3348" max="3378" width="2.85546875" style="91" customWidth="1"/>
    <col min="3379" max="3379" width="4.85546875" style="91" customWidth="1"/>
    <col min="3380" max="3586" width="12.5703125" style="91"/>
    <col min="3587" max="3587" width="2" style="91" customWidth="1"/>
    <col min="3588" max="3590" width="2.85546875" style="91" customWidth="1"/>
    <col min="3591" max="3591" width="14.7109375" style="91" customWidth="1"/>
    <col min="3592" max="3602" width="2.85546875" style="91" customWidth="1"/>
    <col min="3603" max="3603" width="11.7109375" style="91" customWidth="1"/>
    <col min="3604" max="3634" width="2.85546875" style="91" customWidth="1"/>
    <col min="3635" max="3635" width="4.85546875" style="91" customWidth="1"/>
    <col min="3636" max="3842" width="12.5703125" style="91"/>
    <col min="3843" max="3843" width="2" style="91" customWidth="1"/>
    <col min="3844" max="3846" width="2.85546875" style="91" customWidth="1"/>
    <col min="3847" max="3847" width="14.7109375" style="91" customWidth="1"/>
    <col min="3848" max="3858" width="2.85546875" style="91" customWidth="1"/>
    <col min="3859" max="3859" width="11.7109375" style="91" customWidth="1"/>
    <col min="3860" max="3890" width="2.85546875" style="91" customWidth="1"/>
    <col min="3891" max="3891" width="4.85546875" style="91" customWidth="1"/>
    <col min="3892" max="4098" width="12.5703125" style="91"/>
    <col min="4099" max="4099" width="2" style="91" customWidth="1"/>
    <col min="4100" max="4102" width="2.85546875" style="91" customWidth="1"/>
    <col min="4103" max="4103" width="14.7109375" style="91" customWidth="1"/>
    <col min="4104" max="4114" width="2.85546875" style="91" customWidth="1"/>
    <col min="4115" max="4115" width="11.7109375" style="91" customWidth="1"/>
    <col min="4116" max="4146" width="2.85546875" style="91" customWidth="1"/>
    <col min="4147" max="4147" width="4.85546875" style="91" customWidth="1"/>
    <col min="4148" max="4354" width="12.5703125" style="91"/>
    <col min="4355" max="4355" width="2" style="91" customWidth="1"/>
    <col min="4356" max="4358" width="2.85546875" style="91" customWidth="1"/>
    <col min="4359" max="4359" width="14.7109375" style="91" customWidth="1"/>
    <col min="4360" max="4370" width="2.85546875" style="91" customWidth="1"/>
    <col min="4371" max="4371" width="11.7109375" style="91" customWidth="1"/>
    <col min="4372" max="4402" width="2.85546875" style="91" customWidth="1"/>
    <col min="4403" max="4403" width="4.85546875" style="91" customWidth="1"/>
    <col min="4404" max="4610" width="12.5703125" style="91"/>
    <col min="4611" max="4611" width="2" style="91" customWidth="1"/>
    <col min="4612" max="4614" width="2.85546875" style="91" customWidth="1"/>
    <col min="4615" max="4615" width="14.7109375" style="91" customWidth="1"/>
    <col min="4616" max="4626" width="2.85546875" style="91" customWidth="1"/>
    <col min="4627" max="4627" width="11.7109375" style="91" customWidth="1"/>
    <col min="4628" max="4658" width="2.85546875" style="91" customWidth="1"/>
    <col min="4659" max="4659" width="4.85546875" style="91" customWidth="1"/>
    <col min="4660" max="4866" width="12.5703125" style="91"/>
    <col min="4867" max="4867" width="2" style="91" customWidth="1"/>
    <col min="4868" max="4870" width="2.85546875" style="91" customWidth="1"/>
    <col min="4871" max="4871" width="14.7109375" style="91" customWidth="1"/>
    <col min="4872" max="4882" width="2.85546875" style="91" customWidth="1"/>
    <col min="4883" max="4883" width="11.7109375" style="91" customWidth="1"/>
    <col min="4884" max="4914" width="2.85546875" style="91" customWidth="1"/>
    <col min="4915" max="4915" width="4.85546875" style="91" customWidth="1"/>
    <col min="4916" max="5122" width="12.5703125" style="91"/>
    <col min="5123" max="5123" width="2" style="91" customWidth="1"/>
    <col min="5124" max="5126" width="2.85546875" style="91" customWidth="1"/>
    <col min="5127" max="5127" width="14.7109375" style="91" customWidth="1"/>
    <col min="5128" max="5138" width="2.85546875" style="91" customWidth="1"/>
    <col min="5139" max="5139" width="11.7109375" style="91" customWidth="1"/>
    <col min="5140" max="5170" width="2.85546875" style="91" customWidth="1"/>
    <col min="5171" max="5171" width="4.85546875" style="91" customWidth="1"/>
    <col min="5172" max="5378" width="12.5703125" style="91"/>
    <col min="5379" max="5379" width="2" style="91" customWidth="1"/>
    <col min="5380" max="5382" width="2.85546875" style="91" customWidth="1"/>
    <col min="5383" max="5383" width="14.7109375" style="91" customWidth="1"/>
    <col min="5384" max="5394" width="2.85546875" style="91" customWidth="1"/>
    <col min="5395" max="5395" width="11.7109375" style="91" customWidth="1"/>
    <col min="5396" max="5426" width="2.85546875" style="91" customWidth="1"/>
    <col min="5427" max="5427" width="4.85546875" style="91" customWidth="1"/>
    <col min="5428" max="5634" width="12.5703125" style="91"/>
    <col min="5635" max="5635" width="2" style="91" customWidth="1"/>
    <col min="5636" max="5638" width="2.85546875" style="91" customWidth="1"/>
    <col min="5639" max="5639" width="14.7109375" style="91" customWidth="1"/>
    <col min="5640" max="5650" width="2.85546875" style="91" customWidth="1"/>
    <col min="5651" max="5651" width="11.7109375" style="91" customWidth="1"/>
    <col min="5652" max="5682" width="2.85546875" style="91" customWidth="1"/>
    <col min="5683" max="5683" width="4.85546875" style="91" customWidth="1"/>
    <col min="5684" max="5890" width="12.5703125" style="91"/>
    <col min="5891" max="5891" width="2" style="91" customWidth="1"/>
    <col min="5892" max="5894" width="2.85546875" style="91" customWidth="1"/>
    <col min="5895" max="5895" width="14.7109375" style="91" customWidth="1"/>
    <col min="5896" max="5906" width="2.85546875" style="91" customWidth="1"/>
    <col min="5907" max="5907" width="11.7109375" style="91" customWidth="1"/>
    <col min="5908" max="5938" width="2.85546875" style="91" customWidth="1"/>
    <col min="5939" max="5939" width="4.85546875" style="91" customWidth="1"/>
    <col min="5940" max="6146" width="12.5703125" style="91"/>
    <col min="6147" max="6147" width="2" style="91" customWidth="1"/>
    <col min="6148" max="6150" width="2.85546875" style="91" customWidth="1"/>
    <col min="6151" max="6151" width="14.7109375" style="91" customWidth="1"/>
    <col min="6152" max="6162" width="2.85546875" style="91" customWidth="1"/>
    <col min="6163" max="6163" width="11.7109375" style="91" customWidth="1"/>
    <col min="6164" max="6194" width="2.85546875" style="91" customWidth="1"/>
    <col min="6195" max="6195" width="4.85546875" style="91" customWidth="1"/>
    <col min="6196" max="6402" width="12.5703125" style="91"/>
    <col min="6403" max="6403" width="2" style="91" customWidth="1"/>
    <col min="6404" max="6406" width="2.85546875" style="91" customWidth="1"/>
    <col min="6407" max="6407" width="14.7109375" style="91" customWidth="1"/>
    <col min="6408" max="6418" width="2.85546875" style="91" customWidth="1"/>
    <col min="6419" max="6419" width="11.7109375" style="91" customWidth="1"/>
    <col min="6420" max="6450" width="2.85546875" style="91" customWidth="1"/>
    <col min="6451" max="6451" width="4.85546875" style="91" customWidth="1"/>
    <col min="6452" max="6658" width="12.5703125" style="91"/>
    <col min="6659" max="6659" width="2" style="91" customWidth="1"/>
    <col min="6660" max="6662" width="2.85546875" style="91" customWidth="1"/>
    <col min="6663" max="6663" width="14.7109375" style="91" customWidth="1"/>
    <col min="6664" max="6674" width="2.85546875" style="91" customWidth="1"/>
    <col min="6675" max="6675" width="11.7109375" style="91" customWidth="1"/>
    <col min="6676" max="6706" width="2.85546875" style="91" customWidth="1"/>
    <col min="6707" max="6707" width="4.85546875" style="91" customWidth="1"/>
    <col min="6708" max="6914" width="12.5703125" style="91"/>
    <col min="6915" max="6915" width="2" style="91" customWidth="1"/>
    <col min="6916" max="6918" width="2.85546875" style="91" customWidth="1"/>
    <col min="6919" max="6919" width="14.7109375" style="91" customWidth="1"/>
    <col min="6920" max="6930" width="2.85546875" style="91" customWidth="1"/>
    <col min="6931" max="6931" width="11.7109375" style="91" customWidth="1"/>
    <col min="6932" max="6962" width="2.85546875" style="91" customWidth="1"/>
    <col min="6963" max="6963" width="4.85546875" style="91" customWidth="1"/>
    <col min="6964" max="7170" width="12.5703125" style="91"/>
    <col min="7171" max="7171" width="2" style="91" customWidth="1"/>
    <col min="7172" max="7174" width="2.85546875" style="91" customWidth="1"/>
    <col min="7175" max="7175" width="14.7109375" style="91" customWidth="1"/>
    <col min="7176" max="7186" width="2.85546875" style="91" customWidth="1"/>
    <col min="7187" max="7187" width="11.7109375" style="91" customWidth="1"/>
    <col min="7188" max="7218" width="2.85546875" style="91" customWidth="1"/>
    <col min="7219" max="7219" width="4.85546875" style="91" customWidth="1"/>
    <col min="7220" max="7426" width="12.5703125" style="91"/>
    <col min="7427" max="7427" width="2" style="91" customWidth="1"/>
    <col min="7428" max="7430" width="2.85546875" style="91" customWidth="1"/>
    <col min="7431" max="7431" width="14.7109375" style="91" customWidth="1"/>
    <col min="7432" max="7442" width="2.85546875" style="91" customWidth="1"/>
    <col min="7443" max="7443" width="11.7109375" style="91" customWidth="1"/>
    <col min="7444" max="7474" width="2.85546875" style="91" customWidth="1"/>
    <col min="7475" max="7475" width="4.85546875" style="91" customWidth="1"/>
    <col min="7476" max="7682" width="12.5703125" style="91"/>
    <col min="7683" max="7683" width="2" style="91" customWidth="1"/>
    <col min="7684" max="7686" width="2.85546875" style="91" customWidth="1"/>
    <col min="7687" max="7687" width="14.7109375" style="91" customWidth="1"/>
    <col min="7688" max="7698" width="2.85546875" style="91" customWidth="1"/>
    <col min="7699" max="7699" width="11.7109375" style="91" customWidth="1"/>
    <col min="7700" max="7730" width="2.85546875" style="91" customWidth="1"/>
    <col min="7731" max="7731" width="4.85546875" style="91" customWidth="1"/>
    <col min="7732" max="7938" width="12.5703125" style="91"/>
    <col min="7939" max="7939" width="2" style="91" customWidth="1"/>
    <col min="7940" max="7942" width="2.85546875" style="91" customWidth="1"/>
    <col min="7943" max="7943" width="14.7109375" style="91" customWidth="1"/>
    <col min="7944" max="7954" width="2.85546875" style="91" customWidth="1"/>
    <col min="7955" max="7955" width="11.7109375" style="91" customWidth="1"/>
    <col min="7956" max="7986" width="2.85546875" style="91" customWidth="1"/>
    <col min="7987" max="7987" width="4.85546875" style="91" customWidth="1"/>
    <col min="7988" max="8194" width="12.5703125" style="91"/>
    <col min="8195" max="8195" width="2" style="91" customWidth="1"/>
    <col min="8196" max="8198" width="2.85546875" style="91" customWidth="1"/>
    <col min="8199" max="8199" width="14.7109375" style="91" customWidth="1"/>
    <col min="8200" max="8210" width="2.85546875" style="91" customWidth="1"/>
    <col min="8211" max="8211" width="11.7109375" style="91" customWidth="1"/>
    <col min="8212" max="8242" width="2.85546875" style="91" customWidth="1"/>
    <col min="8243" max="8243" width="4.85546875" style="91" customWidth="1"/>
    <col min="8244" max="8450" width="12.5703125" style="91"/>
    <col min="8451" max="8451" width="2" style="91" customWidth="1"/>
    <col min="8452" max="8454" width="2.85546875" style="91" customWidth="1"/>
    <col min="8455" max="8455" width="14.7109375" style="91" customWidth="1"/>
    <col min="8456" max="8466" width="2.85546875" style="91" customWidth="1"/>
    <col min="8467" max="8467" width="11.7109375" style="91" customWidth="1"/>
    <col min="8468" max="8498" width="2.85546875" style="91" customWidth="1"/>
    <col min="8499" max="8499" width="4.85546875" style="91" customWidth="1"/>
    <col min="8500" max="8706" width="12.5703125" style="91"/>
    <col min="8707" max="8707" width="2" style="91" customWidth="1"/>
    <col min="8708" max="8710" width="2.85546875" style="91" customWidth="1"/>
    <col min="8711" max="8711" width="14.7109375" style="91" customWidth="1"/>
    <col min="8712" max="8722" width="2.85546875" style="91" customWidth="1"/>
    <col min="8723" max="8723" width="11.7109375" style="91" customWidth="1"/>
    <col min="8724" max="8754" width="2.85546875" style="91" customWidth="1"/>
    <col min="8755" max="8755" width="4.85546875" style="91" customWidth="1"/>
    <col min="8756" max="8962" width="12.5703125" style="91"/>
    <col min="8963" max="8963" width="2" style="91" customWidth="1"/>
    <col min="8964" max="8966" width="2.85546875" style="91" customWidth="1"/>
    <col min="8967" max="8967" width="14.7109375" style="91" customWidth="1"/>
    <col min="8968" max="8978" width="2.85546875" style="91" customWidth="1"/>
    <col min="8979" max="8979" width="11.7109375" style="91" customWidth="1"/>
    <col min="8980" max="9010" width="2.85546875" style="91" customWidth="1"/>
    <col min="9011" max="9011" width="4.85546875" style="91" customWidth="1"/>
    <col min="9012" max="9218" width="12.5703125" style="91"/>
    <col min="9219" max="9219" width="2" style="91" customWidth="1"/>
    <col min="9220" max="9222" width="2.85546875" style="91" customWidth="1"/>
    <col min="9223" max="9223" width="14.7109375" style="91" customWidth="1"/>
    <col min="9224" max="9234" width="2.85546875" style="91" customWidth="1"/>
    <col min="9235" max="9235" width="11.7109375" style="91" customWidth="1"/>
    <col min="9236" max="9266" width="2.85546875" style="91" customWidth="1"/>
    <col min="9267" max="9267" width="4.85546875" style="91" customWidth="1"/>
    <col min="9268" max="9474" width="12.5703125" style="91"/>
    <col min="9475" max="9475" width="2" style="91" customWidth="1"/>
    <col min="9476" max="9478" width="2.85546875" style="91" customWidth="1"/>
    <col min="9479" max="9479" width="14.7109375" style="91" customWidth="1"/>
    <col min="9480" max="9490" width="2.85546875" style="91" customWidth="1"/>
    <col min="9491" max="9491" width="11.7109375" style="91" customWidth="1"/>
    <col min="9492" max="9522" width="2.85546875" style="91" customWidth="1"/>
    <col min="9523" max="9523" width="4.85546875" style="91" customWidth="1"/>
    <col min="9524" max="9730" width="12.5703125" style="91"/>
    <col min="9731" max="9731" width="2" style="91" customWidth="1"/>
    <col min="9732" max="9734" width="2.85546875" style="91" customWidth="1"/>
    <col min="9735" max="9735" width="14.7109375" style="91" customWidth="1"/>
    <col min="9736" max="9746" width="2.85546875" style="91" customWidth="1"/>
    <col min="9747" max="9747" width="11.7109375" style="91" customWidth="1"/>
    <col min="9748" max="9778" width="2.85546875" style="91" customWidth="1"/>
    <col min="9779" max="9779" width="4.85546875" style="91" customWidth="1"/>
    <col min="9780" max="9986" width="12.5703125" style="91"/>
    <col min="9987" max="9987" width="2" style="91" customWidth="1"/>
    <col min="9988" max="9990" width="2.85546875" style="91" customWidth="1"/>
    <col min="9991" max="9991" width="14.7109375" style="91" customWidth="1"/>
    <col min="9992" max="10002" width="2.85546875" style="91" customWidth="1"/>
    <col min="10003" max="10003" width="11.7109375" style="91" customWidth="1"/>
    <col min="10004" max="10034" width="2.85546875" style="91" customWidth="1"/>
    <col min="10035" max="10035" width="4.85546875" style="91" customWidth="1"/>
    <col min="10036" max="10242" width="12.5703125" style="91"/>
    <col min="10243" max="10243" width="2" style="91" customWidth="1"/>
    <col min="10244" max="10246" width="2.85546875" style="91" customWidth="1"/>
    <col min="10247" max="10247" width="14.7109375" style="91" customWidth="1"/>
    <col min="10248" max="10258" width="2.85546875" style="91" customWidth="1"/>
    <col min="10259" max="10259" width="11.7109375" style="91" customWidth="1"/>
    <col min="10260" max="10290" width="2.85546875" style="91" customWidth="1"/>
    <col min="10291" max="10291" width="4.85546875" style="91" customWidth="1"/>
    <col min="10292" max="10498" width="12.5703125" style="91"/>
    <col min="10499" max="10499" width="2" style="91" customWidth="1"/>
    <col min="10500" max="10502" width="2.85546875" style="91" customWidth="1"/>
    <col min="10503" max="10503" width="14.7109375" style="91" customWidth="1"/>
    <col min="10504" max="10514" width="2.85546875" style="91" customWidth="1"/>
    <col min="10515" max="10515" width="11.7109375" style="91" customWidth="1"/>
    <col min="10516" max="10546" width="2.85546875" style="91" customWidth="1"/>
    <col min="10547" max="10547" width="4.85546875" style="91" customWidth="1"/>
    <col min="10548" max="10754" width="12.5703125" style="91"/>
    <col min="10755" max="10755" width="2" style="91" customWidth="1"/>
    <col min="10756" max="10758" width="2.85546875" style="91" customWidth="1"/>
    <col min="10759" max="10759" width="14.7109375" style="91" customWidth="1"/>
    <col min="10760" max="10770" width="2.85546875" style="91" customWidth="1"/>
    <col min="10771" max="10771" width="11.7109375" style="91" customWidth="1"/>
    <col min="10772" max="10802" width="2.85546875" style="91" customWidth="1"/>
    <col min="10803" max="10803" width="4.85546875" style="91" customWidth="1"/>
    <col min="10804" max="11010" width="12.5703125" style="91"/>
    <col min="11011" max="11011" width="2" style="91" customWidth="1"/>
    <col min="11012" max="11014" width="2.85546875" style="91" customWidth="1"/>
    <col min="11015" max="11015" width="14.7109375" style="91" customWidth="1"/>
    <col min="11016" max="11026" width="2.85546875" style="91" customWidth="1"/>
    <col min="11027" max="11027" width="11.7109375" style="91" customWidth="1"/>
    <col min="11028" max="11058" width="2.85546875" style="91" customWidth="1"/>
    <col min="11059" max="11059" width="4.85546875" style="91" customWidth="1"/>
    <col min="11060" max="11266" width="12.5703125" style="91"/>
    <col min="11267" max="11267" width="2" style="91" customWidth="1"/>
    <col min="11268" max="11270" width="2.85546875" style="91" customWidth="1"/>
    <col min="11271" max="11271" width="14.7109375" style="91" customWidth="1"/>
    <col min="11272" max="11282" width="2.85546875" style="91" customWidth="1"/>
    <col min="11283" max="11283" width="11.7109375" style="91" customWidth="1"/>
    <col min="11284" max="11314" width="2.85546875" style="91" customWidth="1"/>
    <col min="11315" max="11315" width="4.85546875" style="91" customWidth="1"/>
    <col min="11316" max="11522" width="12.5703125" style="91"/>
    <col min="11523" max="11523" width="2" style="91" customWidth="1"/>
    <col min="11524" max="11526" width="2.85546875" style="91" customWidth="1"/>
    <col min="11527" max="11527" width="14.7109375" style="91" customWidth="1"/>
    <col min="11528" max="11538" width="2.85546875" style="91" customWidth="1"/>
    <col min="11539" max="11539" width="11.7109375" style="91" customWidth="1"/>
    <col min="11540" max="11570" width="2.85546875" style="91" customWidth="1"/>
    <col min="11571" max="11571" width="4.85546875" style="91" customWidth="1"/>
    <col min="11572" max="11778" width="12.5703125" style="91"/>
    <col min="11779" max="11779" width="2" style="91" customWidth="1"/>
    <col min="11780" max="11782" width="2.85546875" style="91" customWidth="1"/>
    <col min="11783" max="11783" width="14.7109375" style="91" customWidth="1"/>
    <col min="11784" max="11794" width="2.85546875" style="91" customWidth="1"/>
    <col min="11795" max="11795" width="11.7109375" style="91" customWidth="1"/>
    <col min="11796" max="11826" width="2.85546875" style="91" customWidth="1"/>
    <col min="11827" max="11827" width="4.85546875" style="91" customWidth="1"/>
    <col min="11828" max="12034" width="12.5703125" style="91"/>
    <col min="12035" max="12035" width="2" style="91" customWidth="1"/>
    <col min="12036" max="12038" width="2.85546875" style="91" customWidth="1"/>
    <col min="12039" max="12039" width="14.7109375" style="91" customWidth="1"/>
    <col min="12040" max="12050" width="2.85546875" style="91" customWidth="1"/>
    <col min="12051" max="12051" width="11.7109375" style="91" customWidth="1"/>
    <col min="12052" max="12082" width="2.85546875" style="91" customWidth="1"/>
    <col min="12083" max="12083" width="4.85546875" style="91" customWidth="1"/>
    <col min="12084" max="12290" width="12.5703125" style="91"/>
    <col min="12291" max="12291" width="2" style="91" customWidth="1"/>
    <col min="12292" max="12294" width="2.85546875" style="91" customWidth="1"/>
    <col min="12295" max="12295" width="14.7109375" style="91" customWidth="1"/>
    <col min="12296" max="12306" width="2.85546875" style="91" customWidth="1"/>
    <col min="12307" max="12307" width="11.7109375" style="91" customWidth="1"/>
    <col min="12308" max="12338" width="2.85546875" style="91" customWidth="1"/>
    <col min="12339" max="12339" width="4.85546875" style="91" customWidth="1"/>
    <col min="12340" max="12546" width="12.5703125" style="91"/>
    <col min="12547" max="12547" width="2" style="91" customWidth="1"/>
    <col min="12548" max="12550" width="2.85546875" style="91" customWidth="1"/>
    <col min="12551" max="12551" width="14.7109375" style="91" customWidth="1"/>
    <col min="12552" max="12562" width="2.85546875" style="91" customWidth="1"/>
    <col min="12563" max="12563" width="11.7109375" style="91" customWidth="1"/>
    <col min="12564" max="12594" width="2.85546875" style="91" customWidth="1"/>
    <col min="12595" max="12595" width="4.85546875" style="91" customWidth="1"/>
    <col min="12596" max="12802" width="12.5703125" style="91"/>
    <col min="12803" max="12803" width="2" style="91" customWidth="1"/>
    <col min="12804" max="12806" width="2.85546875" style="91" customWidth="1"/>
    <col min="12807" max="12807" width="14.7109375" style="91" customWidth="1"/>
    <col min="12808" max="12818" width="2.85546875" style="91" customWidth="1"/>
    <col min="12819" max="12819" width="11.7109375" style="91" customWidth="1"/>
    <col min="12820" max="12850" width="2.85546875" style="91" customWidth="1"/>
    <col min="12851" max="12851" width="4.85546875" style="91" customWidth="1"/>
    <col min="12852" max="13058" width="12.5703125" style="91"/>
    <col min="13059" max="13059" width="2" style="91" customWidth="1"/>
    <col min="13060" max="13062" width="2.85546875" style="91" customWidth="1"/>
    <col min="13063" max="13063" width="14.7109375" style="91" customWidth="1"/>
    <col min="13064" max="13074" width="2.85546875" style="91" customWidth="1"/>
    <col min="13075" max="13075" width="11.7109375" style="91" customWidth="1"/>
    <col min="13076" max="13106" width="2.85546875" style="91" customWidth="1"/>
    <col min="13107" max="13107" width="4.85546875" style="91" customWidth="1"/>
    <col min="13108" max="13314" width="12.5703125" style="91"/>
    <col min="13315" max="13315" width="2" style="91" customWidth="1"/>
    <col min="13316" max="13318" width="2.85546875" style="91" customWidth="1"/>
    <col min="13319" max="13319" width="14.7109375" style="91" customWidth="1"/>
    <col min="13320" max="13330" width="2.85546875" style="91" customWidth="1"/>
    <col min="13331" max="13331" width="11.7109375" style="91" customWidth="1"/>
    <col min="13332" max="13362" width="2.85546875" style="91" customWidth="1"/>
    <col min="13363" max="13363" width="4.85546875" style="91" customWidth="1"/>
    <col min="13364" max="13570" width="12.5703125" style="91"/>
    <col min="13571" max="13571" width="2" style="91" customWidth="1"/>
    <col min="13572" max="13574" width="2.85546875" style="91" customWidth="1"/>
    <col min="13575" max="13575" width="14.7109375" style="91" customWidth="1"/>
    <col min="13576" max="13586" width="2.85546875" style="91" customWidth="1"/>
    <col min="13587" max="13587" width="11.7109375" style="91" customWidth="1"/>
    <col min="13588" max="13618" width="2.85546875" style="91" customWidth="1"/>
    <col min="13619" max="13619" width="4.85546875" style="91" customWidth="1"/>
    <col min="13620" max="13826" width="12.5703125" style="91"/>
    <col min="13827" max="13827" width="2" style="91" customWidth="1"/>
    <col min="13828" max="13830" width="2.85546875" style="91" customWidth="1"/>
    <col min="13831" max="13831" width="14.7109375" style="91" customWidth="1"/>
    <col min="13832" max="13842" width="2.85546875" style="91" customWidth="1"/>
    <col min="13843" max="13843" width="11.7109375" style="91" customWidth="1"/>
    <col min="13844" max="13874" width="2.85546875" style="91" customWidth="1"/>
    <col min="13875" max="13875" width="4.85546875" style="91" customWidth="1"/>
    <col min="13876" max="14082" width="12.5703125" style="91"/>
    <col min="14083" max="14083" width="2" style="91" customWidth="1"/>
    <col min="14084" max="14086" width="2.85546875" style="91" customWidth="1"/>
    <col min="14087" max="14087" width="14.7109375" style="91" customWidth="1"/>
    <col min="14088" max="14098" width="2.85546875" style="91" customWidth="1"/>
    <col min="14099" max="14099" width="11.7109375" style="91" customWidth="1"/>
    <col min="14100" max="14130" width="2.85546875" style="91" customWidth="1"/>
    <col min="14131" max="14131" width="4.85546875" style="91" customWidth="1"/>
    <col min="14132" max="14338" width="12.5703125" style="91"/>
    <col min="14339" max="14339" width="2" style="91" customWidth="1"/>
    <col min="14340" max="14342" width="2.85546875" style="91" customWidth="1"/>
    <col min="14343" max="14343" width="14.7109375" style="91" customWidth="1"/>
    <col min="14344" max="14354" width="2.85546875" style="91" customWidth="1"/>
    <col min="14355" max="14355" width="11.7109375" style="91" customWidth="1"/>
    <col min="14356" max="14386" width="2.85546875" style="91" customWidth="1"/>
    <col min="14387" max="14387" width="4.85546875" style="91" customWidth="1"/>
    <col min="14388" max="14594" width="12.5703125" style="91"/>
    <col min="14595" max="14595" width="2" style="91" customWidth="1"/>
    <col min="14596" max="14598" width="2.85546875" style="91" customWidth="1"/>
    <col min="14599" max="14599" width="14.7109375" style="91" customWidth="1"/>
    <col min="14600" max="14610" width="2.85546875" style="91" customWidth="1"/>
    <col min="14611" max="14611" width="11.7109375" style="91" customWidth="1"/>
    <col min="14612" max="14642" width="2.85546875" style="91" customWidth="1"/>
    <col min="14643" max="14643" width="4.85546875" style="91" customWidth="1"/>
    <col min="14644" max="14850" width="12.5703125" style="91"/>
    <col min="14851" max="14851" width="2" style="91" customWidth="1"/>
    <col min="14852" max="14854" width="2.85546875" style="91" customWidth="1"/>
    <col min="14855" max="14855" width="14.7109375" style="91" customWidth="1"/>
    <col min="14856" max="14866" width="2.85546875" style="91" customWidth="1"/>
    <col min="14867" max="14867" width="11.7109375" style="91" customWidth="1"/>
    <col min="14868" max="14898" width="2.85546875" style="91" customWidth="1"/>
    <col min="14899" max="14899" width="4.85546875" style="91" customWidth="1"/>
    <col min="14900" max="15106" width="12.5703125" style="91"/>
    <col min="15107" max="15107" width="2" style="91" customWidth="1"/>
    <col min="15108" max="15110" width="2.85546875" style="91" customWidth="1"/>
    <col min="15111" max="15111" width="14.7109375" style="91" customWidth="1"/>
    <col min="15112" max="15122" width="2.85546875" style="91" customWidth="1"/>
    <col min="15123" max="15123" width="11.7109375" style="91" customWidth="1"/>
    <col min="15124" max="15154" width="2.85546875" style="91" customWidth="1"/>
    <col min="15155" max="15155" width="4.85546875" style="91" customWidth="1"/>
    <col min="15156" max="15362" width="12.5703125" style="91"/>
    <col min="15363" max="15363" width="2" style="91" customWidth="1"/>
    <col min="15364" max="15366" width="2.85546875" style="91" customWidth="1"/>
    <col min="15367" max="15367" width="14.7109375" style="91" customWidth="1"/>
    <col min="15368" max="15378" width="2.85546875" style="91" customWidth="1"/>
    <col min="15379" max="15379" width="11.7109375" style="91" customWidth="1"/>
    <col min="15380" max="15410" width="2.85546875" style="91" customWidth="1"/>
    <col min="15411" max="15411" width="4.85546875" style="91" customWidth="1"/>
    <col min="15412" max="15618" width="12.5703125" style="91"/>
    <col min="15619" max="15619" width="2" style="91" customWidth="1"/>
    <col min="15620" max="15622" width="2.85546875" style="91" customWidth="1"/>
    <col min="15623" max="15623" width="14.7109375" style="91" customWidth="1"/>
    <col min="15624" max="15634" width="2.85546875" style="91" customWidth="1"/>
    <col min="15635" max="15635" width="11.7109375" style="91" customWidth="1"/>
    <col min="15636" max="15666" width="2.85546875" style="91" customWidth="1"/>
    <col min="15667" max="15667" width="4.85546875" style="91" customWidth="1"/>
    <col min="15668" max="15874" width="12.5703125" style="91"/>
    <col min="15875" max="15875" width="2" style="91" customWidth="1"/>
    <col min="15876" max="15878" width="2.85546875" style="91" customWidth="1"/>
    <col min="15879" max="15879" width="14.7109375" style="91" customWidth="1"/>
    <col min="15880" max="15890" width="2.85546875" style="91" customWidth="1"/>
    <col min="15891" max="15891" width="11.7109375" style="91" customWidth="1"/>
    <col min="15892" max="15922" width="2.85546875" style="91" customWidth="1"/>
    <col min="15923" max="15923" width="4.85546875" style="91" customWidth="1"/>
    <col min="15924" max="16130" width="12.5703125" style="91"/>
    <col min="16131" max="16131" width="2" style="91" customWidth="1"/>
    <col min="16132" max="16134" width="2.85546875" style="91" customWidth="1"/>
    <col min="16135" max="16135" width="14.7109375" style="91" customWidth="1"/>
    <col min="16136" max="16146" width="2.85546875" style="91" customWidth="1"/>
    <col min="16147" max="16147" width="11.7109375" style="91" customWidth="1"/>
    <col min="16148" max="16178" width="2.85546875" style="91" customWidth="1"/>
    <col min="16179" max="16179" width="4.85546875" style="91" customWidth="1"/>
    <col min="16180" max="16384" width="12.5703125" style="91"/>
  </cols>
  <sheetData>
    <row r="2" spans="1:52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2" ht="31.5" customHeight="1" x14ac:dyDescent="0.25">
      <c r="A3" s="2"/>
      <c r="B3" s="2"/>
      <c r="C3" s="173" t="s">
        <v>210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3"/>
      <c r="AJ3" s="43"/>
      <c r="AK3" s="43"/>
      <c r="AL3" s="43"/>
      <c r="AM3" s="43"/>
      <c r="AN3" s="44"/>
      <c r="AO3" s="174" t="s">
        <v>0</v>
      </c>
      <c r="AP3" s="174"/>
      <c r="AQ3" s="174"/>
      <c r="AR3" s="174"/>
      <c r="AS3" s="174"/>
      <c r="AT3" s="174"/>
      <c r="AU3" s="174"/>
      <c r="AV3" s="174"/>
      <c r="AW3" s="174"/>
      <c r="AX3" s="44"/>
      <c r="AY3" s="43"/>
    </row>
    <row r="4" spans="1:52" ht="17.25" customHeight="1" x14ac:dyDescent="0.25">
      <c r="A4" s="2"/>
      <c r="B4" s="2"/>
      <c r="C4" s="175" t="s">
        <v>318</v>
      </c>
      <c r="D4" s="175"/>
      <c r="E4" s="175"/>
      <c r="F4" s="175"/>
      <c r="G4" s="175"/>
      <c r="H4" s="175"/>
      <c r="I4" s="175"/>
      <c r="J4" s="175"/>
      <c r="K4" s="4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2"/>
      <c r="AJ4" s="42"/>
      <c r="AK4" s="42"/>
      <c r="AL4" s="42"/>
      <c r="AM4" s="42"/>
      <c r="AN4" s="176" t="s">
        <v>187</v>
      </c>
      <c r="AO4" s="176"/>
      <c r="AP4" s="176"/>
      <c r="AQ4" s="176"/>
      <c r="AR4" s="1"/>
      <c r="AS4" s="1"/>
      <c r="AT4" s="1"/>
      <c r="AU4" s="173" t="s">
        <v>319</v>
      </c>
      <c r="AV4" s="173"/>
      <c r="AW4" s="173"/>
      <c r="AX4" s="173"/>
      <c r="AY4" s="173"/>
      <c r="AZ4" s="41"/>
    </row>
    <row r="5" spans="1:52" ht="31.5" customHeight="1" x14ac:dyDescent="0.25">
      <c r="A5" s="2"/>
      <c r="B5" s="5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2"/>
      <c r="O5" s="46"/>
      <c r="P5" s="46"/>
      <c r="Q5" s="4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90"/>
      <c r="AO5" s="178" t="s">
        <v>320</v>
      </c>
      <c r="AP5" s="178"/>
      <c r="AQ5" s="178"/>
      <c r="AR5" s="178"/>
      <c r="AS5" s="178"/>
      <c r="AT5" s="178"/>
      <c r="AU5" s="178"/>
      <c r="AV5" s="178"/>
      <c r="AW5" s="178"/>
      <c r="AX5" s="89"/>
      <c r="AY5" s="2"/>
    </row>
    <row r="6" spans="1:52" ht="25.5" customHeight="1" x14ac:dyDescent="0.25">
      <c r="A6" s="2"/>
      <c r="B6" s="179" t="s">
        <v>184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</row>
    <row r="7" spans="1:52" ht="21" customHeight="1" x14ac:dyDescent="0.25">
      <c r="A7" s="2"/>
      <c r="B7" s="180" t="s">
        <v>1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</row>
    <row r="8" spans="1:52" ht="18" customHeight="1" x14ac:dyDescent="0.25">
      <c r="A8" s="2"/>
      <c r="B8" s="181" t="s">
        <v>178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</row>
    <row r="9" spans="1:52" ht="20.25" customHeight="1" x14ac:dyDescent="0.25">
      <c r="A9" s="2"/>
      <c r="B9" s="171" t="s">
        <v>283</v>
      </c>
      <c r="C9" s="171"/>
      <c r="D9" s="171"/>
      <c r="E9" s="4"/>
      <c r="F9" s="4"/>
      <c r="G9" s="5"/>
      <c r="H9" s="172" t="s">
        <v>284</v>
      </c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2" ht="13.5" customHeight="1" x14ac:dyDescent="0.25">
      <c r="A10" s="2"/>
      <c r="B10" s="182" t="s">
        <v>2</v>
      </c>
      <c r="C10" s="182"/>
      <c r="D10" s="182"/>
      <c r="E10" s="48"/>
      <c r="F10" s="48"/>
      <c r="G10" s="48"/>
      <c r="H10" s="183" t="s">
        <v>179</v>
      </c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3"/>
    </row>
    <row r="11" spans="1:52" ht="13.5" customHeight="1" x14ac:dyDescent="0.25">
      <c r="A11" s="2"/>
      <c r="B11" s="184" t="s">
        <v>180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3"/>
    </row>
    <row r="12" spans="1:52" ht="33.75" customHeight="1" x14ac:dyDescent="0.25">
      <c r="A12" s="2"/>
      <c r="B12" s="185" t="s">
        <v>212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49"/>
      <c r="T12" s="186" t="s">
        <v>181</v>
      </c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49"/>
      <c r="AF12" s="49"/>
      <c r="AG12" s="49"/>
      <c r="AH12" s="49"/>
      <c r="AI12" s="187">
        <v>2024</v>
      </c>
      <c r="AJ12" s="187"/>
      <c r="AK12" s="187"/>
      <c r="AL12" s="18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2" ht="17.25" customHeight="1" x14ac:dyDescent="0.25">
      <c r="A13" s="2"/>
      <c r="B13" s="188" t="s">
        <v>285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2" ht="7.5" customHeight="1" x14ac:dyDescent="0.25">
      <c r="A14" s="2"/>
      <c r="B14" s="40"/>
      <c r="C14" s="2"/>
      <c r="D14" s="2"/>
      <c r="E14" s="2"/>
      <c r="F14" s="2"/>
      <c r="G14" s="2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</row>
    <row r="15" spans="1:52" ht="17.25" customHeight="1" x14ac:dyDescent="0.25">
      <c r="A15" s="2"/>
      <c r="B15" s="190" t="s">
        <v>182</v>
      </c>
      <c r="C15" s="190"/>
      <c r="D15" s="190"/>
      <c r="E15" s="190"/>
      <c r="F15" s="190"/>
      <c r="G15" s="190"/>
      <c r="H15" s="190"/>
      <c r="I15" s="190"/>
      <c r="J15" s="190"/>
      <c r="K15" s="190"/>
      <c r="L15" s="50"/>
      <c r="M15" s="50"/>
      <c r="N15" s="50"/>
      <c r="O15" s="50"/>
      <c r="P15" s="50"/>
      <c r="Q15" s="50"/>
      <c r="R15" s="5"/>
      <c r="S15" s="49"/>
      <c r="T15" s="191" t="s">
        <v>183</v>
      </c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51"/>
      <c r="AI15" s="191" t="s">
        <v>286</v>
      </c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50"/>
    </row>
    <row r="16" spans="1:52" ht="18.75" customHeight="1" x14ac:dyDescent="0.25">
      <c r="A16" s="2"/>
      <c r="B16" s="184" t="s">
        <v>213</v>
      </c>
      <c r="C16" s="184"/>
      <c r="D16" s="184"/>
      <c r="E16" s="184"/>
      <c r="F16" s="184"/>
      <c r="G16" s="184"/>
      <c r="H16" s="184"/>
      <c r="I16" s="184"/>
      <c r="J16" s="184"/>
      <c r="K16" s="184"/>
      <c r="L16" s="5"/>
      <c r="M16" s="5"/>
      <c r="N16" s="5"/>
      <c r="O16" s="5"/>
      <c r="P16" s="5"/>
      <c r="Q16" s="5"/>
      <c r="R16" s="5"/>
      <c r="S16" s="5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51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3"/>
    </row>
    <row r="17" spans="1:51" ht="13.5" customHeight="1" x14ac:dyDescent="0.25">
      <c r="A17" s="2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7"/>
      <c r="T17" s="7"/>
      <c r="U17" s="7"/>
      <c r="V17" s="7"/>
      <c r="W17" s="7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</row>
    <row r="18" spans="1:51" ht="13.5" customHeight="1" x14ac:dyDescent="0.25">
      <c r="A18" s="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</row>
    <row r="19" spans="1:51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98"/>
      <c r="N19" s="198"/>
      <c r="O19" s="199"/>
      <c r="P19" s="199"/>
      <c r="Q19" s="199"/>
      <c r="R19" s="199"/>
      <c r="S19" s="199"/>
      <c r="T19" s="199"/>
      <c r="U19" s="199"/>
      <c r="V19" s="198"/>
      <c r="W19" s="198"/>
      <c r="X19" s="200"/>
      <c r="Y19" s="200"/>
      <c r="Z19" s="200"/>
      <c r="AA19" s="200"/>
      <c r="AB19" s="200"/>
      <c r="AC19" s="200"/>
      <c r="AD19" s="47"/>
      <c r="AE19" s="47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ht="13.5" customHeight="1" x14ac:dyDescent="0.25">
      <c r="A20" s="2"/>
      <c r="B20" s="2"/>
      <c r="C20" s="193" t="s">
        <v>157</v>
      </c>
      <c r="D20" s="193"/>
      <c r="E20" s="193"/>
      <c r="F20" s="193"/>
      <c r="G20" s="193"/>
      <c r="H20" s="193"/>
      <c r="I20" s="19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ht="13.5" customHeight="1" x14ac:dyDescent="0.25">
      <c r="A23" s="2"/>
      <c r="B23" s="2"/>
      <c r="C23" s="194" t="s">
        <v>214</v>
      </c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2"/>
      <c r="AY23" s="2"/>
    </row>
    <row r="24" spans="1:51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t="13.5" customHeight="1" x14ac:dyDescent="0.25">
      <c r="A25" s="2"/>
      <c r="B25" s="2"/>
      <c r="C25" s="194" t="s">
        <v>211</v>
      </c>
      <c r="D25" s="194"/>
      <c r="E25" s="194"/>
      <c r="F25" s="194"/>
      <c r="G25" s="194"/>
      <c r="H25" s="19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13.5" customHeight="1" x14ac:dyDescent="0.25">
      <c r="A26" s="2"/>
      <c r="B26" s="2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2"/>
      <c r="AY26" s="2"/>
    </row>
    <row r="27" spans="1:51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</sheetData>
  <mergeCells count="35">
    <mergeCell ref="C20:I20"/>
    <mergeCell ref="C23:AW23"/>
    <mergeCell ref="C26:AW26"/>
    <mergeCell ref="B17:R17"/>
    <mergeCell ref="X17:AY17"/>
    <mergeCell ref="X18:AY18"/>
    <mergeCell ref="M19:N19"/>
    <mergeCell ref="O19:U19"/>
    <mergeCell ref="V19:W19"/>
    <mergeCell ref="X19:AC19"/>
    <mergeCell ref="C25:H25"/>
    <mergeCell ref="B13:R13"/>
    <mergeCell ref="H14:AY14"/>
    <mergeCell ref="B15:K15"/>
    <mergeCell ref="T15:AG16"/>
    <mergeCell ref="AI15:AX16"/>
    <mergeCell ref="B16:K16"/>
    <mergeCell ref="B10:D10"/>
    <mergeCell ref="H10:AX10"/>
    <mergeCell ref="B11:R11"/>
    <mergeCell ref="B12:R12"/>
    <mergeCell ref="T12:AD12"/>
    <mergeCell ref="AI12:AL12"/>
    <mergeCell ref="B9:D9"/>
    <mergeCell ref="H9:AL9"/>
    <mergeCell ref="C3:R3"/>
    <mergeCell ref="AO3:AW3"/>
    <mergeCell ref="C4:J4"/>
    <mergeCell ref="AN4:AQ4"/>
    <mergeCell ref="AU4:AY4"/>
    <mergeCell ref="C5:M5"/>
    <mergeCell ref="AO5:AW5"/>
    <mergeCell ref="B6:AY6"/>
    <mergeCell ref="B7:AY7"/>
    <mergeCell ref="B8:AY8"/>
  </mergeCells>
  <pageMargins left="0.75" right="0.75" top="1" bottom="1" header="0" footer="0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3"/>
  <sheetViews>
    <sheetView zoomScaleNormal="100" workbookViewId="0">
      <selection activeCell="AH32" sqref="AH32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0.57031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230" t="s">
        <v>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</row>
    <row r="2" spans="1:69" ht="11.25" customHeight="1" x14ac:dyDescent="0.25">
      <c r="A2" s="221" t="s">
        <v>4</v>
      </c>
      <c r="B2" s="202" t="s">
        <v>5</v>
      </c>
      <c r="C2" s="202"/>
      <c r="D2" s="202"/>
      <c r="E2" s="202"/>
      <c r="F2" s="223" t="s">
        <v>6</v>
      </c>
      <c r="G2" s="202" t="s">
        <v>7</v>
      </c>
      <c r="H2" s="202"/>
      <c r="I2" s="202"/>
      <c r="J2" s="223" t="s">
        <v>8</v>
      </c>
      <c r="K2" s="202" t="s">
        <v>9</v>
      </c>
      <c r="L2" s="202"/>
      <c r="M2" s="202"/>
      <c r="N2" s="53"/>
      <c r="O2" s="202" t="s">
        <v>10</v>
      </c>
      <c r="P2" s="202"/>
      <c r="Q2" s="202"/>
      <c r="R2" s="202"/>
      <c r="S2" s="223" t="s">
        <v>11</v>
      </c>
      <c r="T2" s="202" t="s">
        <v>12</v>
      </c>
      <c r="U2" s="202"/>
      <c r="V2" s="202"/>
      <c r="W2" s="223" t="s">
        <v>13</v>
      </c>
      <c r="X2" s="202" t="s">
        <v>14</v>
      </c>
      <c r="Y2" s="202"/>
      <c r="Z2" s="202"/>
      <c r="AA2" s="223" t="s">
        <v>15</v>
      </c>
      <c r="AB2" s="202" t="s">
        <v>16</v>
      </c>
      <c r="AC2" s="202"/>
      <c r="AD2" s="202"/>
      <c r="AE2" s="202"/>
      <c r="AF2" s="223" t="s">
        <v>17</v>
      </c>
      <c r="AG2" s="202" t="s">
        <v>18</v>
      </c>
      <c r="AH2" s="202"/>
      <c r="AI2" s="202"/>
      <c r="AJ2" s="223" t="s">
        <v>19</v>
      </c>
      <c r="AK2" s="202" t="s">
        <v>20</v>
      </c>
      <c r="AL2" s="202"/>
      <c r="AM2" s="202"/>
      <c r="AN2" s="202"/>
      <c r="AO2" s="205" t="s">
        <v>21</v>
      </c>
      <c r="AP2" s="206"/>
      <c r="AQ2" s="206"/>
      <c r="AR2" s="206"/>
      <c r="AS2" s="207"/>
      <c r="AT2" s="205" t="s">
        <v>22</v>
      </c>
      <c r="AU2" s="206"/>
      <c r="AV2" s="206"/>
      <c r="AW2" s="207"/>
      <c r="AX2" s="223" t="s">
        <v>23</v>
      </c>
      <c r="AY2" s="202" t="s">
        <v>24</v>
      </c>
      <c r="AZ2" s="202"/>
      <c r="BA2" s="202"/>
      <c r="BB2" s="202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</row>
    <row r="3" spans="1:69" ht="60.75" customHeight="1" x14ac:dyDescent="0.25">
      <c r="A3" s="221"/>
      <c r="B3" s="56" t="s">
        <v>25</v>
      </c>
      <c r="C3" s="56" t="s">
        <v>26</v>
      </c>
      <c r="D3" s="56" t="s">
        <v>27</v>
      </c>
      <c r="E3" s="56" t="s">
        <v>28</v>
      </c>
      <c r="F3" s="223"/>
      <c r="G3" s="56" t="s">
        <v>29</v>
      </c>
      <c r="H3" s="56" t="s">
        <v>30</v>
      </c>
      <c r="I3" s="56" t="s">
        <v>31</v>
      </c>
      <c r="J3" s="223"/>
      <c r="K3" s="56" t="s">
        <v>32</v>
      </c>
      <c r="L3" s="56" t="s">
        <v>33</v>
      </c>
      <c r="M3" s="56" t="s">
        <v>34</v>
      </c>
      <c r="N3" s="56" t="s">
        <v>35</v>
      </c>
      <c r="O3" s="56" t="s">
        <v>25</v>
      </c>
      <c r="P3" s="56" t="s">
        <v>26</v>
      </c>
      <c r="Q3" s="56" t="s">
        <v>27</v>
      </c>
      <c r="R3" s="56" t="s">
        <v>28</v>
      </c>
      <c r="S3" s="223"/>
      <c r="T3" s="56" t="s">
        <v>36</v>
      </c>
      <c r="U3" s="56" t="s">
        <v>37</v>
      </c>
      <c r="V3" s="56" t="s">
        <v>38</v>
      </c>
      <c r="W3" s="223"/>
      <c r="X3" s="56" t="s">
        <v>39</v>
      </c>
      <c r="Y3" s="56" t="s">
        <v>40</v>
      </c>
      <c r="Z3" s="56" t="s">
        <v>41</v>
      </c>
      <c r="AA3" s="223"/>
      <c r="AB3" s="56" t="s">
        <v>39</v>
      </c>
      <c r="AC3" s="56" t="s">
        <v>40</v>
      </c>
      <c r="AD3" s="56" t="s">
        <v>41</v>
      </c>
      <c r="AE3" s="56" t="s">
        <v>42</v>
      </c>
      <c r="AF3" s="223"/>
      <c r="AG3" s="56" t="s">
        <v>29</v>
      </c>
      <c r="AH3" s="56" t="s">
        <v>30</v>
      </c>
      <c r="AI3" s="56" t="s">
        <v>31</v>
      </c>
      <c r="AJ3" s="223"/>
      <c r="AK3" s="56" t="s">
        <v>43</v>
      </c>
      <c r="AL3" s="56" t="s">
        <v>44</v>
      </c>
      <c r="AM3" s="56" t="s">
        <v>45</v>
      </c>
      <c r="AN3" s="56" t="s">
        <v>46</v>
      </c>
      <c r="AO3" s="56" t="s">
        <v>25</v>
      </c>
      <c r="AP3" s="56" t="s">
        <v>26</v>
      </c>
      <c r="AQ3" s="56" t="s">
        <v>27</v>
      </c>
      <c r="AR3" s="56" t="s">
        <v>28</v>
      </c>
      <c r="AS3" s="56" t="s">
        <v>185</v>
      </c>
      <c r="AT3" s="57" t="s">
        <v>186</v>
      </c>
      <c r="AU3" s="56" t="s">
        <v>29</v>
      </c>
      <c r="AV3" s="56" t="s">
        <v>30</v>
      </c>
      <c r="AW3" s="56" t="s">
        <v>31</v>
      </c>
      <c r="AX3" s="223"/>
      <c r="AY3" s="56" t="s">
        <v>32</v>
      </c>
      <c r="AZ3" s="56" t="s">
        <v>33</v>
      </c>
      <c r="BA3" s="56" t="s">
        <v>34</v>
      </c>
      <c r="BB3" s="24" t="s">
        <v>47</v>
      </c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</row>
    <row r="4" spans="1:69" ht="15" customHeight="1" thickBot="1" x14ac:dyDescent="0.3">
      <c r="A4" s="231"/>
      <c r="B4" s="54">
        <v>1</v>
      </c>
      <c r="C4" s="54">
        <v>2</v>
      </c>
      <c r="D4" s="54">
        <v>3</v>
      </c>
      <c r="E4" s="54">
        <v>4</v>
      </c>
      <c r="F4" s="54">
        <v>5</v>
      </c>
      <c r="G4" s="54">
        <v>6</v>
      </c>
      <c r="H4" s="54">
        <v>7</v>
      </c>
      <c r="I4" s="54">
        <v>8</v>
      </c>
      <c r="J4" s="54">
        <v>9</v>
      </c>
      <c r="K4" s="54">
        <v>10</v>
      </c>
      <c r="L4" s="54">
        <v>11</v>
      </c>
      <c r="M4" s="54">
        <v>12</v>
      </c>
      <c r="N4" s="54">
        <v>13</v>
      </c>
      <c r="O4" s="54">
        <v>14</v>
      </c>
      <c r="P4" s="54">
        <v>15</v>
      </c>
      <c r="Q4" s="54">
        <v>16</v>
      </c>
      <c r="R4" s="54">
        <v>17</v>
      </c>
      <c r="S4" s="54">
        <v>18</v>
      </c>
      <c r="T4" s="54">
        <v>19</v>
      </c>
      <c r="U4" s="54">
        <v>20</v>
      </c>
      <c r="V4" s="54">
        <v>21</v>
      </c>
      <c r="W4" s="54">
        <v>22</v>
      </c>
      <c r="X4" s="54">
        <v>23</v>
      </c>
      <c r="Y4" s="54">
        <v>24</v>
      </c>
      <c r="Z4" s="54">
        <v>25</v>
      </c>
      <c r="AA4" s="54">
        <v>26</v>
      </c>
      <c r="AB4" s="54">
        <v>27</v>
      </c>
      <c r="AC4" s="54">
        <v>28</v>
      </c>
      <c r="AD4" s="54">
        <v>29</v>
      </c>
      <c r="AE4" s="54">
        <v>30</v>
      </c>
      <c r="AF4" s="54">
        <v>31</v>
      </c>
      <c r="AG4" s="54">
        <v>32</v>
      </c>
      <c r="AH4" s="54">
        <v>33</v>
      </c>
      <c r="AI4" s="54">
        <v>34</v>
      </c>
      <c r="AJ4" s="54">
        <v>35</v>
      </c>
      <c r="AK4" s="54">
        <v>36</v>
      </c>
      <c r="AL4" s="54">
        <v>37</v>
      </c>
      <c r="AM4" s="54">
        <v>38</v>
      </c>
      <c r="AN4" s="54">
        <v>39</v>
      </c>
      <c r="AO4" s="54">
        <v>40</v>
      </c>
      <c r="AP4" s="54">
        <v>41</v>
      </c>
      <c r="AQ4" s="54">
        <v>42</v>
      </c>
      <c r="AR4" s="54">
        <v>43</v>
      </c>
      <c r="AS4" s="203">
        <v>44</v>
      </c>
      <c r="AT4" s="204"/>
      <c r="AU4" s="54">
        <v>45</v>
      </c>
      <c r="AV4" s="54">
        <v>46</v>
      </c>
      <c r="AW4" s="54">
        <v>47</v>
      </c>
      <c r="AX4" s="54">
        <v>48</v>
      </c>
      <c r="AY4" s="54">
        <v>49</v>
      </c>
      <c r="AZ4" s="54">
        <v>50</v>
      </c>
      <c r="BA4" s="54">
        <v>51</v>
      </c>
      <c r="BB4" s="25">
        <v>52</v>
      </c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</row>
    <row r="5" spans="1:69" ht="15" customHeight="1" x14ac:dyDescent="0.25">
      <c r="A5" s="58" t="s">
        <v>48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60" t="s">
        <v>51</v>
      </c>
      <c r="T5" s="60" t="s">
        <v>51</v>
      </c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61" t="s">
        <v>156</v>
      </c>
      <c r="AR5" s="61" t="s">
        <v>156</v>
      </c>
      <c r="AS5" s="224" t="s">
        <v>51</v>
      </c>
      <c r="AT5" s="225"/>
      <c r="AU5" s="60" t="s">
        <v>51</v>
      </c>
      <c r="AV5" s="60" t="s">
        <v>51</v>
      </c>
      <c r="AW5" s="60" t="s">
        <v>51</v>
      </c>
      <c r="AX5" s="60" t="s">
        <v>51</v>
      </c>
      <c r="AY5" s="60" t="s">
        <v>51</v>
      </c>
      <c r="AZ5" s="60" t="s">
        <v>51</v>
      </c>
      <c r="BA5" s="60" t="s">
        <v>51</v>
      </c>
      <c r="BB5" s="62" t="s">
        <v>51</v>
      </c>
      <c r="BC5" s="8"/>
      <c r="BD5" s="17"/>
      <c r="BE5" s="8"/>
      <c r="BF5" s="8"/>
      <c r="BG5" s="17"/>
      <c r="BH5" s="8"/>
      <c r="BI5" s="8"/>
      <c r="BJ5" s="17"/>
      <c r="BK5" s="8"/>
      <c r="BL5" s="8"/>
      <c r="BM5" s="17"/>
    </row>
    <row r="6" spans="1:69" ht="15" customHeight="1" x14ac:dyDescent="0.25">
      <c r="A6" s="63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31"/>
      <c r="P6" s="31"/>
      <c r="Q6" s="31"/>
      <c r="R6" s="31"/>
      <c r="S6" s="26" t="s">
        <v>51</v>
      </c>
      <c r="T6" s="26" t="s">
        <v>51</v>
      </c>
      <c r="U6" s="28" t="s">
        <v>297</v>
      </c>
      <c r="V6" s="19" t="s">
        <v>298</v>
      </c>
      <c r="W6" s="19" t="s">
        <v>298</v>
      </c>
      <c r="X6" s="132" t="s">
        <v>156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8" t="s">
        <v>299</v>
      </c>
      <c r="AO6" s="28" t="s">
        <v>299</v>
      </c>
      <c r="AP6" s="19" t="s">
        <v>300</v>
      </c>
      <c r="AQ6" s="19" t="s">
        <v>300</v>
      </c>
      <c r="AR6" s="132" t="s">
        <v>156</v>
      </c>
      <c r="AS6" s="226" t="s">
        <v>51</v>
      </c>
      <c r="AT6" s="227"/>
      <c r="AU6" s="26" t="s">
        <v>51</v>
      </c>
      <c r="AV6" s="26" t="s">
        <v>51</v>
      </c>
      <c r="AW6" s="26" t="s">
        <v>51</v>
      </c>
      <c r="AX6" s="26" t="s">
        <v>51</v>
      </c>
      <c r="AY6" s="26" t="s">
        <v>51</v>
      </c>
      <c r="AZ6" s="26" t="s">
        <v>51</v>
      </c>
      <c r="BA6" s="26" t="s">
        <v>51</v>
      </c>
      <c r="BB6" s="64" t="s">
        <v>51</v>
      </c>
      <c r="BC6" s="8"/>
      <c r="BD6" s="17"/>
      <c r="BE6" s="8"/>
      <c r="BF6" s="8"/>
      <c r="BG6" s="17"/>
      <c r="BH6" s="8"/>
      <c r="BI6" s="8"/>
      <c r="BJ6" s="17"/>
      <c r="BK6" s="8"/>
      <c r="BL6" s="8"/>
      <c r="BM6" s="17"/>
    </row>
    <row r="7" spans="1:69" ht="15" customHeight="1" thickBot="1" x14ac:dyDescent="0.3">
      <c r="A7" s="63" t="s">
        <v>50</v>
      </c>
      <c r="B7" s="18"/>
      <c r="C7" s="18"/>
      <c r="D7" s="18"/>
      <c r="E7" s="18"/>
      <c r="F7" s="18"/>
      <c r="G7" s="18"/>
      <c r="H7" s="18"/>
      <c r="I7" s="18"/>
      <c r="J7" s="31"/>
      <c r="K7" s="18"/>
      <c r="L7" s="18"/>
      <c r="M7" s="18"/>
      <c r="N7" s="18"/>
      <c r="O7" s="168"/>
      <c r="Q7" s="169" t="s">
        <v>301</v>
      </c>
      <c r="R7" s="169" t="s">
        <v>301</v>
      </c>
      <c r="S7" s="26" t="s">
        <v>51</v>
      </c>
      <c r="T7" s="26" t="s">
        <v>51</v>
      </c>
      <c r="U7" s="19" t="s">
        <v>302</v>
      </c>
      <c r="V7" s="19" t="s">
        <v>302</v>
      </c>
      <c r="W7" s="19" t="s">
        <v>302</v>
      </c>
      <c r="X7" s="27" t="s">
        <v>156</v>
      </c>
      <c r="Y7" s="31"/>
      <c r="Z7" s="18"/>
      <c r="AA7" s="18"/>
      <c r="AB7" s="18"/>
      <c r="AC7" s="18"/>
      <c r="AD7" s="18"/>
      <c r="AE7" s="18"/>
      <c r="AF7" s="18"/>
      <c r="AG7" s="18"/>
      <c r="AH7" s="18"/>
      <c r="AI7" s="31"/>
      <c r="AJ7" s="31"/>
      <c r="AK7" s="31"/>
      <c r="AL7" s="28" t="s">
        <v>303</v>
      </c>
      <c r="AM7" s="28" t="s">
        <v>303</v>
      </c>
      <c r="AN7" s="28" t="s">
        <v>303</v>
      </c>
      <c r="AO7" s="19" t="s">
        <v>304</v>
      </c>
      <c r="AP7" s="19" t="s">
        <v>304</v>
      </c>
      <c r="AQ7" s="19" t="s">
        <v>304</v>
      </c>
      <c r="AR7" s="132" t="s">
        <v>156</v>
      </c>
      <c r="AS7" s="226" t="s">
        <v>51</v>
      </c>
      <c r="AT7" s="227"/>
      <c r="AU7" s="65" t="s">
        <v>51</v>
      </c>
      <c r="AV7" s="65" t="s">
        <v>51</v>
      </c>
      <c r="AW7" s="65" t="s">
        <v>51</v>
      </c>
      <c r="AX7" s="65" t="s">
        <v>51</v>
      </c>
      <c r="AY7" s="65" t="s">
        <v>51</v>
      </c>
      <c r="AZ7" s="65" t="s">
        <v>51</v>
      </c>
      <c r="BA7" s="65" t="s">
        <v>51</v>
      </c>
      <c r="BB7" s="65" t="s">
        <v>51</v>
      </c>
      <c r="BC7" s="8"/>
      <c r="BD7" s="17"/>
      <c r="BE7" s="8"/>
      <c r="BF7" s="8"/>
      <c r="BG7" s="17"/>
      <c r="BH7" s="8"/>
      <c r="BI7" s="8"/>
      <c r="BJ7" s="17"/>
      <c r="BK7" s="8"/>
      <c r="BL7" s="8"/>
      <c r="BM7" s="17"/>
    </row>
    <row r="8" spans="1:69" ht="15" customHeight="1" thickBot="1" x14ac:dyDescent="0.3">
      <c r="A8" s="66" t="s">
        <v>170</v>
      </c>
      <c r="B8" s="67"/>
      <c r="C8" s="67"/>
      <c r="D8" s="67"/>
      <c r="E8" s="67"/>
      <c r="F8" s="67"/>
      <c r="G8" s="67"/>
      <c r="H8" s="67"/>
      <c r="I8" s="67"/>
      <c r="J8" s="68"/>
      <c r="K8" s="68"/>
      <c r="L8" s="69" t="s">
        <v>306</v>
      </c>
      <c r="M8" s="69" t="s">
        <v>306</v>
      </c>
      <c r="N8" s="69" t="s">
        <v>306</v>
      </c>
      <c r="O8" s="70" t="s">
        <v>305</v>
      </c>
      <c r="P8" s="70" t="s">
        <v>305</v>
      </c>
      <c r="Q8" s="70" t="s">
        <v>305</v>
      </c>
      <c r="R8" s="70" t="s">
        <v>305</v>
      </c>
      <c r="S8" s="65" t="s">
        <v>51</v>
      </c>
      <c r="T8" s="65" t="s">
        <v>51</v>
      </c>
      <c r="U8" s="123" t="s">
        <v>156</v>
      </c>
      <c r="V8" s="68"/>
      <c r="W8" s="68"/>
      <c r="X8" s="68"/>
      <c r="Y8" s="68"/>
      <c r="Z8" s="68"/>
      <c r="AA8" s="67"/>
      <c r="AB8" s="67"/>
      <c r="AC8" s="67"/>
      <c r="AD8" s="67"/>
      <c r="AE8" s="71"/>
      <c r="AF8" s="71"/>
      <c r="AG8" s="71"/>
      <c r="AH8" s="123" t="s">
        <v>156</v>
      </c>
      <c r="AI8" s="130" t="s">
        <v>53</v>
      </c>
      <c r="AJ8" s="130" t="s">
        <v>53</v>
      </c>
      <c r="AK8" s="130" t="s">
        <v>53</v>
      </c>
      <c r="AL8" s="130" t="s">
        <v>53</v>
      </c>
      <c r="AM8" s="72" t="s">
        <v>54</v>
      </c>
      <c r="AN8" s="72" t="s">
        <v>54</v>
      </c>
      <c r="AO8" s="72" t="s">
        <v>54</v>
      </c>
      <c r="AP8" s="72" t="s">
        <v>54</v>
      </c>
      <c r="AQ8" s="73" t="s">
        <v>55</v>
      </c>
      <c r="AR8" s="73" t="s">
        <v>55</v>
      </c>
      <c r="AS8" s="74" t="s">
        <v>55</v>
      </c>
      <c r="AT8" s="75" t="s">
        <v>171</v>
      </c>
      <c r="AU8" s="76" t="s">
        <v>171</v>
      </c>
      <c r="AV8" s="76" t="s">
        <v>171</v>
      </c>
      <c r="AW8" s="76" t="s">
        <v>171</v>
      </c>
      <c r="AX8" s="76" t="s">
        <v>171</v>
      </c>
      <c r="AY8" s="76" t="s">
        <v>171</v>
      </c>
      <c r="AZ8" s="76" t="s">
        <v>171</v>
      </c>
      <c r="BA8" s="76" t="s">
        <v>171</v>
      </c>
      <c r="BB8" s="76" t="s">
        <v>171</v>
      </c>
      <c r="BC8" s="8"/>
      <c r="BD8" s="17"/>
      <c r="BE8" s="8"/>
      <c r="BF8" s="8"/>
      <c r="BG8" s="17"/>
      <c r="BH8" s="8"/>
      <c r="BI8" s="8"/>
      <c r="BJ8" s="17"/>
      <c r="BK8" s="8"/>
      <c r="BL8" s="8"/>
      <c r="BM8" s="17"/>
    </row>
    <row r="9" spans="1:69" ht="15" customHeight="1" x14ac:dyDescent="0.25">
      <c r="A9" s="17"/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8"/>
      <c r="BD9" s="17"/>
      <c r="BE9" s="8"/>
      <c r="BF9" s="8"/>
      <c r="BG9" s="17"/>
      <c r="BH9" s="8"/>
      <c r="BI9" s="8"/>
      <c r="BJ9" s="17"/>
      <c r="BK9" s="8"/>
      <c r="BL9" s="8"/>
      <c r="BM9" s="17"/>
    </row>
    <row r="10" spans="1:69" ht="15" customHeight="1" x14ac:dyDescent="0.25">
      <c r="A10" s="232" t="s">
        <v>147</v>
      </c>
      <c r="B10" s="232"/>
      <c r="C10" s="232"/>
      <c r="D10" s="232"/>
      <c r="E10" s="232"/>
      <c r="F10" s="232"/>
      <c r="G10" s="140"/>
      <c r="H10" s="218" t="s">
        <v>148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17"/>
      <c r="Y10" s="28" t="s">
        <v>52</v>
      </c>
      <c r="Z10" s="228" t="s">
        <v>308</v>
      </c>
      <c r="AA10" s="229"/>
      <c r="AB10" s="229"/>
      <c r="AC10" s="229"/>
      <c r="AD10" s="229"/>
      <c r="AE10" s="229"/>
      <c r="AF10" s="229"/>
      <c r="AG10" s="229"/>
      <c r="AH10" s="229"/>
      <c r="AI10" s="229"/>
      <c r="AJ10" s="17"/>
      <c r="AK10" s="17"/>
      <c r="AL10" s="17"/>
      <c r="AM10" s="17"/>
      <c r="AN10" s="17"/>
      <c r="AO10" s="170"/>
      <c r="AP10" s="17"/>
      <c r="AQ10" s="17"/>
      <c r="AR10" s="29" t="s">
        <v>54</v>
      </c>
      <c r="AS10" s="77"/>
      <c r="AT10" s="222" t="s">
        <v>149</v>
      </c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</row>
    <row r="11" spans="1:69" ht="1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0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78"/>
      <c r="AT11" s="78"/>
      <c r="AU11" s="78"/>
      <c r="AV11" s="78"/>
      <c r="AW11" s="78"/>
      <c r="AX11" s="78"/>
      <c r="AY11" s="78"/>
      <c r="AZ11" s="78"/>
      <c r="BA11" s="78"/>
      <c r="BB11" s="79"/>
      <c r="BC11" s="79"/>
      <c r="BD11" s="78"/>
      <c r="BE11" s="79"/>
      <c r="BF11" s="79"/>
      <c r="BG11" s="78"/>
      <c r="BH11" s="79"/>
      <c r="BI11" s="79"/>
      <c r="BJ11" s="78"/>
      <c r="BK11" s="79"/>
      <c r="BL11" s="79"/>
      <c r="BM11" s="78"/>
    </row>
    <row r="12" spans="1:69" ht="15" customHeight="1" x14ac:dyDescent="0.25">
      <c r="A12" s="17"/>
      <c r="B12" s="17"/>
      <c r="C12" s="17"/>
      <c r="D12" s="17"/>
      <c r="E12" s="17"/>
      <c r="F12" s="17"/>
      <c r="G12" s="27" t="s">
        <v>156</v>
      </c>
      <c r="H12" s="218" t="s">
        <v>150</v>
      </c>
      <c r="I12" s="218"/>
      <c r="J12" s="218"/>
      <c r="K12" s="218"/>
      <c r="L12" s="218"/>
      <c r="M12" s="218"/>
      <c r="N12" s="218"/>
      <c r="O12" s="218"/>
      <c r="P12" s="218"/>
      <c r="Q12" s="218"/>
      <c r="R12" s="17"/>
      <c r="S12" s="17"/>
      <c r="T12" s="17"/>
      <c r="U12" s="8"/>
      <c r="V12" s="17"/>
      <c r="W12" s="17"/>
      <c r="X12" s="17"/>
      <c r="Y12" s="19" t="s">
        <v>307</v>
      </c>
      <c r="Z12" s="218" t="s">
        <v>309</v>
      </c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17"/>
      <c r="AR12" s="20" t="s">
        <v>55</v>
      </c>
      <c r="AS12" s="77"/>
      <c r="AT12" s="222" t="s">
        <v>151</v>
      </c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79"/>
      <c r="BI12" s="79"/>
      <c r="BJ12" s="78"/>
      <c r="BK12" s="79"/>
      <c r="BL12" s="79"/>
      <c r="BM12" s="78"/>
      <c r="BN12" s="21"/>
      <c r="BO12" s="21"/>
      <c r="BP12" s="21"/>
      <c r="BQ12" s="21"/>
    </row>
    <row r="13" spans="1:69" ht="1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78"/>
      <c r="AT13" s="78"/>
      <c r="AU13" s="78"/>
      <c r="AV13" s="78"/>
      <c r="AW13" s="78"/>
      <c r="AX13" s="78"/>
      <c r="AY13" s="78"/>
      <c r="AZ13" s="78"/>
      <c r="BA13" s="78"/>
      <c r="BB13" s="79"/>
      <c r="BC13" s="79"/>
      <c r="BD13" s="78"/>
      <c r="BE13" s="79"/>
      <c r="BF13" s="79"/>
      <c r="BG13" s="78"/>
      <c r="BH13" s="79"/>
      <c r="BI13" s="79"/>
      <c r="BJ13" s="78"/>
      <c r="BK13" s="79"/>
      <c r="BL13" s="79"/>
      <c r="BM13" s="78"/>
      <c r="BN13" s="21"/>
      <c r="BO13" s="21"/>
      <c r="BP13" s="21"/>
      <c r="BQ13" s="21"/>
    </row>
    <row r="14" spans="1:69" ht="15" customHeight="1" x14ac:dyDescent="0.25">
      <c r="A14" s="17"/>
      <c r="B14" s="17"/>
      <c r="C14" s="17"/>
      <c r="D14" s="17"/>
      <c r="E14" s="17"/>
      <c r="F14" s="17"/>
      <c r="G14" s="26" t="s">
        <v>51</v>
      </c>
      <c r="H14" s="218" t="s">
        <v>152</v>
      </c>
      <c r="I14" s="218"/>
      <c r="J14" s="218"/>
      <c r="K14" s="218"/>
      <c r="L14" s="218"/>
      <c r="M14" s="218"/>
      <c r="N14" s="218"/>
      <c r="O14" s="218"/>
      <c r="P14" s="218"/>
      <c r="Q14" s="218"/>
      <c r="R14" s="17"/>
      <c r="S14" s="17"/>
      <c r="T14" s="17"/>
      <c r="U14" s="8"/>
      <c r="V14" s="17"/>
      <c r="W14" s="17"/>
      <c r="X14" s="17"/>
      <c r="Y14" s="131" t="s">
        <v>53</v>
      </c>
      <c r="Z14" s="218" t="s">
        <v>310</v>
      </c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17"/>
      <c r="AR14" s="30" t="s">
        <v>146</v>
      </c>
      <c r="AS14" s="80"/>
      <c r="AT14" s="219" t="s">
        <v>153</v>
      </c>
      <c r="AU14" s="219"/>
      <c r="AV14" s="219"/>
      <c r="AW14" s="219"/>
      <c r="AX14" s="219"/>
      <c r="AY14" s="219"/>
      <c r="AZ14" s="219"/>
      <c r="BA14" s="219"/>
      <c r="BB14" s="219"/>
      <c r="BC14" s="219"/>
      <c r="BD14" s="78"/>
      <c r="BE14" s="79"/>
      <c r="BF14" s="79"/>
      <c r="BG14" s="78"/>
      <c r="BH14" s="79"/>
      <c r="BI14" s="79"/>
      <c r="BJ14" s="78"/>
      <c r="BK14" s="79"/>
      <c r="BL14" s="79"/>
      <c r="BM14" s="78"/>
      <c r="BN14" s="21"/>
      <c r="BO14" s="21"/>
      <c r="BP14" s="21"/>
      <c r="BQ14" s="21"/>
    </row>
    <row r="15" spans="1:69" ht="1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8"/>
      <c r="BC15" s="8"/>
      <c r="BD15" s="17"/>
      <c r="BE15" s="8"/>
      <c r="BF15" s="8"/>
      <c r="BG15" s="17"/>
      <c r="BH15" s="8"/>
      <c r="BI15" s="8"/>
      <c r="BJ15" s="17"/>
      <c r="BK15" s="8"/>
      <c r="BL15" s="8"/>
      <c r="BM15" s="17"/>
      <c r="BN15" s="21"/>
      <c r="BO15" s="21"/>
      <c r="BP15" s="21"/>
      <c r="BQ15" s="21"/>
    </row>
    <row r="16" spans="1:69" ht="15" customHeight="1" x14ac:dyDescent="0.25">
      <c r="A16" s="220" t="s">
        <v>177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8"/>
      <c r="BD16" s="17"/>
      <c r="BE16" s="8"/>
      <c r="BF16" s="8"/>
      <c r="BG16" s="17"/>
      <c r="BH16" s="8"/>
      <c r="BI16" s="8"/>
      <c r="BJ16" s="17"/>
      <c r="BK16" s="8"/>
      <c r="BL16" s="8"/>
      <c r="BM16" s="17"/>
      <c r="BN16" s="21"/>
      <c r="BO16" s="21"/>
      <c r="BP16" s="21"/>
      <c r="BQ16" s="21"/>
    </row>
    <row r="17" spans="1:69" ht="15" customHeight="1" x14ac:dyDescent="0.25">
      <c r="A17" s="221" t="s">
        <v>4</v>
      </c>
      <c r="B17" s="216" t="s">
        <v>56</v>
      </c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 t="s">
        <v>57</v>
      </c>
      <c r="U17" s="216"/>
      <c r="V17" s="216"/>
      <c r="W17" s="216"/>
      <c r="X17" s="216"/>
      <c r="Y17" s="216"/>
      <c r="Z17" s="216"/>
      <c r="AA17" s="216"/>
      <c r="AB17" s="216"/>
      <c r="AC17" s="216" t="s">
        <v>58</v>
      </c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21" t="s">
        <v>59</v>
      </c>
      <c r="AZ17" s="221"/>
      <c r="BA17" s="221"/>
      <c r="BB17" s="221"/>
      <c r="BC17" s="221"/>
      <c r="BD17" s="221"/>
      <c r="BE17" s="216" t="s">
        <v>60</v>
      </c>
      <c r="BF17" s="216"/>
      <c r="BG17" s="216"/>
      <c r="BH17" s="216" t="s">
        <v>61</v>
      </c>
      <c r="BI17" s="216"/>
      <c r="BJ17" s="217"/>
      <c r="BK17" s="23"/>
      <c r="BL17" s="23"/>
      <c r="BM17" s="23"/>
      <c r="BN17" s="23"/>
      <c r="BO17" s="22"/>
      <c r="BP17" s="22"/>
      <c r="BQ17" s="22"/>
    </row>
    <row r="18" spans="1:69" ht="37.5" customHeight="1" x14ac:dyDescent="0.25">
      <c r="A18" s="221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 t="s">
        <v>62</v>
      </c>
      <c r="AD18" s="216"/>
      <c r="AE18" s="216"/>
      <c r="AF18" s="216"/>
      <c r="AG18" s="216"/>
      <c r="AH18" s="216"/>
      <c r="AI18" s="216"/>
      <c r="AJ18" s="216" t="s">
        <v>63</v>
      </c>
      <c r="AK18" s="216"/>
      <c r="AL18" s="216"/>
      <c r="AM18" s="216"/>
      <c r="AN18" s="216"/>
      <c r="AO18" s="216"/>
      <c r="AP18" s="216"/>
      <c r="AQ18" s="216" t="s">
        <v>64</v>
      </c>
      <c r="AR18" s="216"/>
      <c r="AS18" s="216"/>
      <c r="AT18" s="216"/>
      <c r="AU18" s="216"/>
      <c r="AV18" s="216"/>
      <c r="AW18" s="216"/>
      <c r="AX18" s="216"/>
      <c r="AY18" s="216" t="s">
        <v>154</v>
      </c>
      <c r="AZ18" s="216"/>
      <c r="BA18" s="216"/>
      <c r="BB18" s="216" t="s">
        <v>155</v>
      </c>
      <c r="BC18" s="216"/>
      <c r="BD18" s="216"/>
      <c r="BE18" s="216"/>
      <c r="BF18" s="216"/>
      <c r="BG18" s="216"/>
      <c r="BH18" s="216"/>
      <c r="BI18" s="216"/>
      <c r="BJ18" s="217"/>
      <c r="BK18" s="23"/>
      <c r="BL18" s="23"/>
      <c r="BM18" s="23"/>
      <c r="BN18" s="23"/>
      <c r="BO18" s="22"/>
      <c r="BP18" s="22"/>
      <c r="BQ18" s="22"/>
    </row>
    <row r="19" spans="1:69" ht="15" customHeight="1" x14ac:dyDescent="0.25">
      <c r="A19" s="221"/>
      <c r="B19" s="216" t="s">
        <v>61</v>
      </c>
      <c r="C19" s="216"/>
      <c r="D19" s="216"/>
      <c r="E19" s="216"/>
      <c r="F19" s="216"/>
      <c r="G19" s="216"/>
      <c r="H19" s="216" t="s">
        <v>65</v>
      </c>
      <c r="I19" s="216"/>
      <c r="J19" s="216"/>
      <c r="K19" s="216"/>
      <c r="L19" s="216"/>
      <c r="M19" s="216"/>
      <c r="N19" s="216" t="s">
        <v>66</v>
      </c>
      <c r="O19" s="216"/>
      <c r="P19" s="216"/>
      <c r="Q19" s="216"/>
      <c r="R19" s="216"/>
      <c r="S19" s="216"/>
      <c r="T19" s="216" t="s">
        <v>61</v>
      </c>
      <c r="U19" s="216"/>
      <c r="V19" s="216"/>
      <c r="W19" s="216" t="s">
        <v>65</v>
      </c>
      <c r="X19" s="216"/>
      <c r="Y19" s="216"/>
      <c r="Z19" s="216" t="s">
        <v>66</v>
      </c>
      <c r="AA19" s="216"/>
      <c r="AB19" s="216"/>
      <c r="AC19" s="216" t="s">
        <v>61</v>
      </c>
      <c r="AD19" s="216"/>
      <c r="AE19" s="216"/>
      <c r="AF19" s="216" t="s">
        <v>65</v>
      </c>
      <c r="AG19" s="216"/>
      <c r="AH19" s="216" t="s">
        <v>66</v>
      </c>
      <c r="AI19" s="216"/>
      <c r="AJ19" s="216" t="s">
        <v>61</v>
      </c>
      <c r="AK19" s="216"/>
      <c r="AL19" s="216"/>
      <c r="AM19" s="216" t="s">
        <v>65</v>
      </c>
      <c r="AN19" s="216"/>
      <c r="AO19" s="216" t="s">
        <v>66</v>
      </c>
      <c r="AP19" s="216"/>
      <c r="AQ19" s="216" t="s">
        <v>61</v>
      </c>
      <c r="AR19" s="216"/>
      <c r="AS19" s="216"/>
      <c r="AT19" s="216"/>
      <c r="AU19" s="216" t="s">
        <v>65</v>
      </c>
      <c r="AV19" s="216"/>
      <c r="AW19" s="216" t="s">
        <v>66</v>
      </c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7"/>
      <c r="BK19" s="23"/>
      <c r="BL19" s="23"/>
      <c r="BM19" s="23"/>
      <c r="BN19" s="23"/>
      <c r="BO19" s="22"/>
      <c r="BP19" s="22"/>
      <c r="BQ19" s="22"/>
    </row>
    <row r="20" spans="1:69" ht="15" customHeight="1" x14ac:dyDescent="0.25">
      <c r="A20" s="221"/>
      <c r="B20" s="213" t="s">
        <v>67</v>
      </c>
      <c r="C20" s="214"/>
      <c r="D20" s="215"/>
      <c r="E20" s="213" t="s">
        <v>158</v>
      </c>
      <c r="F20" s="214"/>
      <c r="G20" s="215"/>
      <c r="H20" s="213" t="s">
        <v>67</v>
      </c>
      <c r="I20" s="214"/>
      <c r="J20" s="215"/>
      <c r="K20" s="213" t="s">
        <v>158</v>
      </c>
      <c r="L20" s="214"/>
      <c r="M20" s="215"/>
      <c r="N20" s="213" t="s">
        <v>67</v>
      </c>
      <c r="O20" s="214"/>
      <c r="P20" s="215"/>
      <c r="Q20" s="213" t="s">
        <v>158</v>
      </c>
      <c r="R20" s="214"/>
      <c r="S20" s="215"/>
      <c r="T20" s="211" t="s">
        <v>67</v>
      </c>
      <c r="U20" s="211"/>
      <c r="V20" s="211"/>
      <c r="W20" s="211" t="s">
        <v>67</v>
      </c>
      <c r="X20" s="211"/>
      <c r="Y20" s="211"/>
      <c r="Z20" s="211" t="s">
        <v>67</v>
      </c>
      <c r="AA20" s="211"/>
      <c r="AB20" s="211"/>
      <c r="AC20" s="211" t="s">
        <v>67</v>
      </c>
      <c r="AD20" s="211"/>
      <c r="AE20" s="211"/>
      <c r="AF20" s="211" t="s">
        <v>67</v>
      </c>
      <c r="AG20" s="211"/>
      <c r="AH20" s="211" t="s">
        <v>67</v>
      </c>
      <c r="AI20" s="211"/>
      <c r="AJ20" s="211" t="s">
        <v>67</v>
      </c>
      <c r="AK20" s="211"/>
      <c r="AL20" s="211"/>
      <c r="AM20" s="211" t="s">
        <v>67</v>
      </c>
      <c r="AN20" s="211"/>
      <c r="AO20" s="211" t="s">
        <v>67</v>
      </c>
      <c r="AP20" s="211"/>
      <c r="AQ20" s="211" t="s">
        <v>67</v>
      </c>
      <c r="AR20" s="211"/>
      <c r="AS20" s="211"/>
      <c r="AT20" s="211"/>
      <c r="AU20" s="211" t="s">
        <v>67</v>
      </c>
      <c r="AV20" s="211"/>
      <c r="AW20" s="211" t="s">
        <v>67</v>
      </c>
      <c r="AX20" s="211"/>
      <c r="AY20" s="211" t="s">
        <v>67</v>
      </c>
      <c r="AZ20" s="211"/>
      <c r="BA20" s="211"/>
      <c r="BB20" s="211" t="s">
        <v>67</v>
      </c>
      <c r="BC20" s="211"/>
      <c r="BD20" s="211"/>
      <c r="BE20" s="211" t="s">
        <v>67</v>
      </c>
      <c r="BF20" s="211"/>
      <c r="BG20" s="211"/>
      <c r="BH20" s="211" t="s">
        <v>67</v>
      </c>
      <c r="BI20" s="211"/>
      <c r="BJ20" s="212"/>
      <c r="BK20" s="23"/>
      <c r="BL20" s="23"/>
      <c r="BM20" s="23"/>
      <c r="BN20" s="23"/>
      <c r="BO20" s="22"/>
      <c r="BP20" s="22"/>
      <c r="BQ20" s="22"/>
    </row>
    <row r="21" spans="1:69" s="129" customFormat="1" ht="15" customHeight="1" x14ac:dyDescent="0.25">
      <c r="A21" s="121" t="s">
        <v>48</v>
      </c>
      <c r="B21" s="205">
        <f>H21+N21</f>
        <v>39</v>
      </c>
      <c r="C21" s="206"/>
      <c r="D21" s="207"/>
      <c r="E21" s="205">
        <f>K21+Q21</f>
        <v>1404</v>
      </c>
      <c r="F21" s="206"/>
      <c r="G21" s="207"/>
      <c r="H21" s="205">
        <v>17</v>
      </c>
      <c r="I21" s="206"/>
      <c r="J21" s="207"/>
      <c r="K21" s="205">
        <f>H21*36</f>
        <v>612</v>
      </c>
      <c r="L21" s="206"/>
      <c r="M21" s="207"/>
      <c r="N21" s="205">
        <v>22</v>
      </c>
      <c r="O21" s="206"/>
      <c r="P21" s="207"/>
      <c r="Q21" s="205">
        <f>N21*36</f>
        <v>792</v>
      </c>
      <c r="R21" s="206"/>
      <c r="S21" s="207"/>
      <c r="T21" s="202">
        <f>W21+Z21</f>
        <v>2</v>
      </c>
      <c r="U21" s="202"/>
      <c r="V21" s="202"/>
      <c r="W21" s="202"/>
      <c r="X21" s="202"/>
      <c r="Y21" s="202"/>
      <c r="Z21" s="202">
        <v>2</v>
      </c>
      <c r="AA21" s="202"/>
      <c r="AB21" s="202"/>
      <c r="AC21" s="202">
        <f>AF21+AH21</f>
        <v>0</v>
      </c>
      <c r="AD21" s="202"/>
      <c r="AE21" s="202"/>
      <c r="AF21" s="202"/>
      <c r="AG21" s="202"/>
      <c r="AH21" s="202"/>
      <c r="AI21" s="202"/>
      <c r="AJ21" s="202">
        <f>AM21+AO21</f>
        <v>0</v>
      </c>
      <c r="AK21" s="202"/>
      <c r="AL21" s="202"/>
      <c r="AM21" s="202"/>
      <c r="AN21" s="202"/>
      <c r="AO21" s="202"/>
      <c r="AP21" s="202"/>
      <c r="AQ21" s="202">
        <f>AU21+AW21</f>
        <v>0</v>
      </c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>
        <v>11</v>
      </c>
      <c r="BF21" s="202"/>
      <c r="BG21" s="202"/>
      <c r="BH21" s="202">
        <f>B21+T21+AC21+AJ21+AQ21+AY21+BB21+BE21</f>
        <v>52</v>
      </c>
      <c r="BI21" s="202"/>
      <c r="BJ21" s="210"/>
      <c r="BK21" s="22"/>
      <c r="BL21" s="22"/>
      <c r="BM21" s="22"/>
      <c r="BN21" s="22"/>
      <c r="BO21" s="22"/>
      <c r="BP21" s="22"/>
      <c r="BQ21" s="22"/>
    </row>
    <row r="22" spans="1:69" ht="15" customHeight="1" x14ac:dyDescent="0.25">
      <c r="A22" s="55" t="s">
        <v>49</v>
      </c>
      <c r="B22" s="205">
        <f>H22+N22</f>
        <v>32</v>
      </c>
      <c r="C22" s="206"/>
      <c r="D22" s="207"/>
      <c r="E22" s="205">
        <f>K22+Q22</f>
        <v>1152</v>
      </c>
      <c r="F22" s="206"/>
      <c r="G22" s="207"/>
      <c r="H22" s="205">
        <v>17</v>
      </c>
      <c r="I22" s="206"/>
      <c r="J22" s="207"/>
      <c r="K22" s="205">
        <f t="shared" ref="K22:K24" si="0">H22*36</f>
        <v>612</v>
      </c>
      <c r="L22" s="206"/>
      <c r="M22" s="207"/>
      <c r="N22" s="205">
        <v>15</v>
      </c>
      <c r="O22" s="206"/>
      <c r="P22" s="207"/>
      <c r="Q22" s="205">
        <f>N22*36</f>
        <v>540</v>
      </c>
      <c r="R22" s="206"/>
      <c r="S22" s="207"/>
      <c r="T22" s="202">
        <f>W22+Z22</f>
        <v>2</v>
      </c>
      <c r="U22" s="202"/>
      <c r="V22" s="202"/>
      <c r="W22" s="202">
        <v>1</v>
      </c>
      <c r="X22" s="202"/>
      <c r="Y22" s="202"/>
      <c r="Z22" s="202">
        <v>1</v>
      </c>
      <c r="AA22" s="202"/>
      <c r="AB22" s="202"/>
      <c r="AC22" s="202">
        <f>AF22+AH22</f>
        <v>3</v>
      </c>
      <c r="AD22" s="202"/>
      <c r="AE22" s="202"/>
      <c r="AF22" s="202">
        <v>1</v>
      </c>
      <c r="AG22" s="202"/>
      <c r="AH22" s="202">
        <v>2</v>
      </c>
      <c r="AI22" s="202"/>
      <c r="AJ22" s="202">
        <f>AM22+AO22</f>
        <v>4</v>
      </c>
      <c r="AK22" s="202"/>
      <c r="AL22" s="202"/>
      <c r="AM22" s="202">
        <v>2</v>
      </c>
      <c r="AN22" s="202"/>
      <c r="AO22" s="202">
        <v>2</v>
      </c>
      <c r="AP22" s="202"/>
      <c r="AQ22" s="202">
        <f>AU22+AW22</f>
        <v>0</v>
      </c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>
        <v>11</v>
      </c>
      <c r="BF22" s="202"/>
      <c r="BG22" s="202"/>
      <c r="BH22" s="202">
        <f>B22+T22+AC22+AJ22+AQ22+AY22+BB22+BE22</f>
        <v>52</v>
      </c>
      <c r="BI22" s="202"/>
      <c r="BJ22" s="210"/>
      <c r="BK22" s="22"/>
      <c r="BL22" s="22"/>
      <c r="BM22" s="22"/>
      <c r="BN22" s="22"/>
      <c r="BO22" s="22"/>
      <c r="BP22" s="22"/>
      <c r="BQ22" s="22"/>
    </row>
    <row r="23" spans="1:69" s="129" customFormat="1" ht="15" customHeight="1" x14ac:dyDescent="0.25">
      <c r="A23" s="122" t="s">
        <v>50</v>
      </c>
      <c r="B23" s="205">
        <f>H23+N23</f>
        <v>28</v>
      </c>
      <c r="C23" s="206"/>
      <c r="D23" s="207"/>
      <c r="E23" s="205">
        <f>K23+Q23</f>
        <v>1008</v>
      </c>
      <c r="F23" s="206"/>
      <c r="G23" s="207"/>
      <c r="H23" s="203">
        <v>15</v>
      </c>
      <c r="I23" s="209"/>
      <c r="J23" s="204"/>
      <c r="K23" s="205">
        <f t="shared" si="0"/>
        <v>540</v>
      </c>
      <c r="L23" s="206"/>
      <c r="M23" s="207"/>
      <c r="N23" s="203">
        <v>13</v>
      </c>
      <c r="O23" s="209"/>
      <c r="P23" s="204"/>
      <c r="Q23" s="205">
        <f>N23*36</f>
        <v>468</v>
      </c>
      <c r="R23" s="206"/>
      <c r="S23" s="207"/>
      <c r="T23" s="202">
        <f>W23+Z23</f>
        <v>2</v>
      </c>
      <c r="U23" s="202"/>
      <c r="V23" s="202"/>
      <c r="W23" s="208">
        <v>1</v>
      </c>
      <c r="X23" s="208"/>
      <c r="Y23" s="208"/>
      <c r="Z23" s="208">
        <v>1</v>
      </c>
      <c r="AA23" s="208"/>
      <c r="AB23" s="208"/>
      <c r="AC23" s="202">
        <f>AF23+AH23</f>
        <v>5</v>
      </c>
      <c r="AD23" s="202"/>
      <c r="AE23" s="202"/>
      <c r="AF23" s="208">
        <v>2</v>
      </c>
      <c r="AG23" s="208"/>
      <c r="AH23" s="205">
        <v>3</v>
      </c>
      <c r="AI23" s="207"/>
      <c r="AJ23" s="202">
        <f>AM23+AO23</f>
        <v>6</v>
      </c>
      <c r="AK23" s="202"/>
      <c r="AL23" s="202"/>
      <c r="AM23" s="203">
        <v>3</v>
      </c>
      <c r="AN23" s="204"/>
      <c r="AO23" s="203">
        <v>3</v>
      </c>
      <c r="AP23" s="204"/>
      <c r="AQ23" s="202">
        <f>AU23+AW23</f>
        <v>0</v>
      </c>
      <c r="AR23" s="202"/>
      <c r="AS23" s="202"/>
      <c r="AT23" s="202"/>
      <c r="AU23" s="203"/>
      <c r="AV23" s="204"/>
      <c r="AW23" s="203"/>
      <c r="AX23" s="204"/>
      <c r="AY23" s="203"/>
      <c r="AZ23" s="209"/>
      <c r="BA23" s="204"/>
      <c r="BB23" s="203"/>
      <c r="BC23" s="209"/>
      <c r="BD23" s="204"/>
      <c r="BE23" s="203">
        <v>11</v>
      </c>
      <c r="BF23" s="209"/>
      <c r="BG23" s="204"/>
      <c r="BH23" s="202">
        <f>B23+T23+AC23+AJ23+AQ23+AY23+BB23+BE23</f>
        <v>52</v>
      </c>
      <c r="BI23" s="202"/>
      <c r="BJ23" s="210"/>
      <c r="BK23" s="22"/>
      <c r="BL23" s="22"/>
      <c r="BM23" s="22"/>
      <c r="BN23" s="22"/>
      <c r="BO23" s="22"/>
      <c r="BP23" s="22"/>
      <c r="BQ23" s="22"/>
    </row>
    <row r="24" spans="1:69" s="129" customFormat="1" ht="15" customHeight="1" x14ac:dyDescent="0.25">
      <c r="A24" s="122" t="s">
        <v>170</v>
      </c>
      <c r="B24" s="205">
        <f>H24+N24</f>
        <v>22</v>
      </c>
      <c r="C24" s="206"/>
      <c r="D24" s="207"/>
      <c r="E24" s="205">
        <f>K24+Q24</f>
        <v>792</v>
      </c>
      <c r="F24" s="206"/>
      <c r="G24" s="207"/>
      <c r="H24" s="203">
        <v>10</v>
      </c>
      <c r="I24" s="209"/>
      <c r="J24" s="204"/>
      <c r="K24" s="205">
        <f t="shared" si="0"/>
        <v>360</v>
      </c>
      <c r="L24" s="206"/>
      <c r="M24" s="207"/>
      <c r="N24" s="203">
        <v>12</v>
      </c>
      <c r="O24" s="209"/>
      <c r="P24" s="204"/>
      <c r="Q24" s="205">
        <f>N24*36</f>
        <v>432</v>
      </c>
      <c r="R24" s="206"/>
      <c r="S24" s="207"/>
      <c r="T24" s="202">
        <f>W24+Z24</f>
        <v>2</v>
      </c>
      <c r="U24" s="202"/>
      <c r="V24" s="202"/>
      <c r="W24" s="208">
        <v>1</v>
      </c>
      <c r="X24" s="208"/>
      <c r="Y24" s="208"/>
      <c r="Z24" s="208">
        <v>1</v>
      </c>
      <c r="AA24" s="208"/>
      <c r="AB24" s="208"/>
      <c r="AC24" s="202">
        <f>AF24+AH24</f>
        <v>3</v>
      </c>
      <c r="AD24" s="202"/>
      <c r="AE24" s="202"/>
      <c r="AF24" s="208">
        <v>3</v>
      </c>
      <c r="AG24" s="208"/>
      <c r="AH24" s="208"/>
      <c r="AI24" s="208"/>
      <c r="AJ24" s="202">
        <f>AM24+AO24</f>
        <v>4</v>
      </c>
      <c r="AK24" s="202"/>
      <c r="AL24" s="202"/>
      <c r="AM24" s="203">
        <v>4</v>
      </c>
      <c r="AN24" s="204"/>
      <c r="AO24" s="203"/>
      <c r="AP24" s="204"/>
      <c r="AQ24" s="202">
        <f>AU24+AW24</f>
        <v>4</v>
      </c>
      <c r="AR24" s="202"/>
      <c r="AS24" s="202"/>
      <c r="AT24" s="202"/>
      <c r="AU24" s="203"/>
      <c r="AV24" s="204"/>
      <c r="AW24" s="203">
        <v>4</v>
      </c>
      <c r="AX24" s="204"/>
      <c r="AY24" s="203">
        <v>4</v>
      </c>
      <c r="AZ24" s="209"/>
      <c r="BA24" s="204"/>
      <c r="BB24" s="203">
        <v>2</v>
      </c>
      <c r="BC24" s="209"/>
      <c r="BD24" s="204"/>
      <c r="BE24" s="203">
        <v>2</v>
      </c>
      <c r="BF24" s="209"/>
      <c r="BG24" s="204"/>
      <c r="BH24" s="202">
        <f>B24+T24+AC24+AJ24+AQ24+AY24+BB24+BE24</f>
        <v>43</v>
      </c>
      <c r="BI24" s="202"/>
      <c r="BJ24" s="210"/>
      <c r="BK24" s="22"/>
      <c r="BL24" s="22"/>
      <c r="BM24" s="22"/>
      <c r="BN24" s="22"/>
      <c r="BO24" s="22"/>
      <c r="BP24" s="22"/>
      <c r="BQ24" s="22"/>
    </row>
    <row r="25" spans="1:69" s="33" customFormat="1" ht="15" customHeight="1" x14ac:dyDescent="0.15">
      <c r="A25" s="32" t="s">
        <v>61</v>
      </c>
      <c r="B25" s="201">
        <f>SUM(B21:D24)</f>
        <v>121</v>
      </c>
      <c r="C25" s="201"/>
      <c r="D25" s="201"/>
      <c r="E25" s="201">
        <f>SUM(E21:G24)</f>
        <v>4356</v>
      </c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>
        <f>SUM(T21:V24)</f>
        <v>8</v>
      </c>
      <c r="U25" s="201"/>
      <c r="V25" s="201"/>
      <c r="W25" s="201"/>
      <c r="X25" s="201"/>
      <c r="Y25" s="201"/>
      <c r="Z25" s="201"/>
      <c r="AA25" s="201"/>
      <c r="AB25" s="201"/>
      <c r="AC25" s="201">
        <f>SUM(AC21:AE24)</f>
        <v>11</v>
      </c>
      <c r="AD25" s="201"/>
      <c r="AE25" s="201"/>
      <c r="AF25" s="201"/>
      <c r="AG25" s="201"/>
      <c r="AH25" s="201"/>
      <c r="AI25" s="201"/>
      <c r="AJ25" s="201">
        <f>SUM(AJ21:AL24)</f>
        <v>14</v>
      </c>
      <c r="AK25" s="201"/>
      <c r="AL25" s="201"/>
      <c r="AM25" s="201"/>
      <c r="AN25" s="201"/>
      <c r="AO25" s="201"/>
      <c r="AP25" s="201"/>
      <c r="AQ25" s="201">
        <f>SUM(AQ21:AT24)</f>
        <v>4</v>
      </c>
      <c r="AR25" s="201"/>
      <c r="AS25" s="201"/>
      <c r="AT25" s="201"/>
      <c r="AU25" s="201"/>
      <c r="AV25" s="201"/>
      <c r="AW25" s="201"/>
      <c r="AX25" s="201"/>
      <c r="AY25" s="201">
        <f>SUM(AY21:BA24)</f>
        <v>4</v>
      </c>
      <c r="AZ25" s="201"/>
      <c r="BA25" s="201"/>
      <c r="BB25" s="201">
        <f>SUM(BB21:BD24)</f>
        <v>2</v>
      </c>
      <c r="BC25" s="201"/>
      <c r="BD25" s="201"/>
      <c r="BE25" s="201">
        <f>SUM(BE21:BG24)</f>
        <v>35</v>
      </c>
      <c r="BF25" s="201"/>
      <c r="BG25" s="201"/>
      <c r="BH25" s="201">
        <f>SUM(BH21:BJ24)</f>
        <v>199</v>
      </c>
      <c r="BI25" s="201"/>
      <c r="BJ25" s="201"/>
    </row>
    <row r="28" spans="1:69" ht="15" customHeight="1" x14ac:dyDescent="0.3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</row>
    <row r="29" spans="1:69" ht="15" x14ac:dyDescent="0.25"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8"/>
      <c r="U29" s="38"/>
      <c r="V29" s="38"/>
      <c r="W29" s="38"/>
      <c r="X29" s="38"/>
    </row>
    <row r="30" spans="1:69" ht="13.5" customHeight="1" x14ac:dyDescent="0.25"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38"/>
      <c r="U30" s="38"/>
      <c r="V30" s="38"/>
      <c r="W30" s="38"/>
      <c r="X30" s="38"/>
    </row>
    <row r="31" spans="1:69" ht="13.5" customHeight="1" x14ac:dyDescent="0.25"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38"/>
      <c r="U31" s="38"/>
      <c r="V31" s="38"/>
      <c r="W31" s="38"/>
      <c r="X31" s="38"/>
    </row>
    <row r="32" spans="1:69" ht="13.5" customHeight="1" x14ac:dyDescent="0.25"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8"/>
      <c r="U32" s="38"/>
      <c r="V32" s="38"/>
      <c r="W32" s="38"/>
      <c r="X32" s="38"/>
    </row>
    <row r="33" spans="8:24" ht="13.5" customHeight="1" x14ac:dyDescent="0.25"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38"/>
      <c r="U33" s="38"/>
      <c r="V33" s="38"/>
      <c r="W33" s="38"/>
      <c r="X33" s="38"/>
    </row>
  </sheetData>
  <sheetProtection selectLockedCells="1" selectUnlockedCells="1"/>
  <mergeCells count="189">
    <mergeCell ref="A1:Q1"/>
    <mergeCell ref="A2:A4"/>
    <mergeCell ref="B2:E2"/>
    <mergeCell ref="F2:F3"/>
    <mergeCell ref="G2:I2"/>
    <mergeCell ref="J2:J3"/>
    <mergeCell ref="K2:M2"/>
    <mergeCell ref="O2:R2"/>
    <mergeCell ref="A10:F10"/>
    <mergeCell ref="H10:W10"/>
    <mergeCell ref="AT10:BM10"/>
    <mergeCell ref="H12:Q12"/>
    <mergeCell ref="Z12:AP12"/>
    <mergeCell ref="AT12:BG12"/>
    <mergeCell ref="AX2:AX3"/>
    <mergeCell ref="AY2:BB2"/>
    <mergeCell ref="AS4:AT4"/>
    <mergeCell ref="AS5:AT5"/>
    <mergeCell ref="AS6:AT6"/>
    <mergeCell ref="AS7:AT7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Z10:AI10"/>
    <mergeCell ref="AB2:AE2"/>
    <mergeCell ref="H14:Q14"/>
    <mergeCell ref="Z14:AP14"/>
    <mergeCell ref="AT14:BC14"/>
    <mergeCell ref="A16:BB16"/>
    <mergeCell ref="A17:A20"/>
    <mergeCell ref="B17:S18"/>
    <mergeCell ref="T17:AB18"/>
    <mergeCell ref="AC17:AX17"/>
    <mergeCell ref="AY17:BD17"/>
    <mergeCell ref="B19:G19"/>
    <mergeCell ref="B20:D20"/>
    <mergeCell ref="E20:G20"/>
    <mergeCell ref="H20:J20"/>
    <mergeCell ref="K20:M20"/>
    <mergeCell ref="N20:P20"/>
    <mergeCell ref="H19:M19"/>
    <mergeCell ref="N19:S19"/>
    <mergeCell ref="T19:V19"/>
    <mergeCell ref="W19:Y19"/>
    <mergeCell ref="Z19:AB19"/>
    <mergeCell ref="AW20:AX20"/>
    <mergeCell ref="AY20:BA20"/>
    <mergeCell ref="BB20:BD20"/>
    <mergeCell ref="BE17:BG19"/>
    <mergeCell ref="BH17:BJ19"/>
    <mergeCell ref="AC18:AI18"/>
    <mergeCell ref="AJ18:AP18"/>
    <mergeCell ref="AQ18:AX18"/>
    <mergeCell ref="AY18:BA19"/>
    <mergeCell ref="BB18:BD19"/>
    <mergeCell ref="AF19:AG19"/>
    <mergeCell ref="AH19:AI19"/>
    <mergeCell ref="AJ19:AL19"/>
    <mergeCell ref="AM19:AN19"/>
    <mergeCell ref="AO19:AP19"/>
    <mergeCell ref="AQ19:AT19"/>
    <mergeCell ref="AU19:AV19"/>
    <mergeCell ref="AW19:AX19"/>
    <mergeCell ref="AC19:AE19"/>
    <mergeCell ref="BE20:BG20"/>
    <mergeCell ref="BH20:BJ20"/>
    <mergeCell ref="B21:D21"/>
    <mergeCell ref="E21:G21"/>
    <mergeCell ref="H21:J21"/>
    <mergeCell ref="K21:M21"/>
    <mergeCell ref="N21:P21"/>
    <mergeCell ref="AH20:AI20"/>
    <mergeCell ref="AJ20:AL20"/>
    <mergeCell ref="AM20:AN20"/>
    <mergeCell ref="AO20:AP20"/>
    <mergeCell ref="AQ20:AT20"/>
    <mergeCell ref="AU20:AV20"/>
    <mergeCell ref="Q20:S20"/>
    <mergeCell ref="T20:V20"/>
    <mergeCell ref="W20:Y20"/>
    <mergeCell ref="Z20:AB20"/>
    <mergeCell ref="AC20:AE20"/>
    <mergeCell ref="AF20:AG20"/>
    <mergeCell ref="AW21:AX21"/>
    <mergeCell ref="AY21:BA21"/>
    <mergeCell ref="BB21:BD21"/>
    <mergeCell ref="BE21:BG21"/>
    <mergeCell ref="BH21:BJ21"/>
    <mergeCell ref="B22:D22"/>
    <mergeCell ref="E22:G22"/>
    <mergeCell ref="H22:J22"/>
    <mergeCell ref="K22:M22"/>
    <mergeCell ref="N22:P22"/>
    <mergeCell ref="AH21:AI21"/>
    <mergeCell ref="AJ21:AL21"/>
    <mergeCell ref="AM21:AN21"/>
    <mergeCell ref="AO21:AP21"/>
    <mergeCell ref="AQ21:AT21"/>
    <mergeCell ref="AU21:AV21"/>
    <mergeCell ref="Q21:S21"/>
    <mergeCell ref="T21:V21"/>
    <mergeCell ref="W21:Y21"/>
    <mergeCell ref="Z21:AB21"/>
    <mergeCell ref="AC21:AE21"/>
    <mergeCell ref="AF21:AG21"/>
    <mergeCell ref="AW22:AX22"/>
    <mergeCell ref="AY22:BA22"/>
    <mergeCell ref="BB22:BD22"/>
    <mergeCell ref="BE22:BG22"/>
    <mergeCell ref="BH22:BJ22"/>
    <mergeCell ref="B23:D23"/>
    <mergeCell ref="E23:G23"/>
    <mergeCell ref="H23:J23"/>
    <mergeCell ref="K23:M23"/>
    <mergeCell ref="N23:P23"/>
    <mergeCell ref="AH22:AI22"/>
    <mergeCell ref="AJ22:AL22"/>
    <mergeCell ref="AM22:AN22"/>
    <mergeCell ref="AO22:AP22"/>
    <mergeCell ref="AQ22:AT22"/>
    <mergeCell ref="AU22:AV22"/>
    <mergeCell ref="Q22:S22"/>
    <mergeCell ref="T22:V22"/>
    <mergeCell ref="W22:Y22"/>
    <mergeCell ref="Z22:AB22"/>
    <mergeCell ref="AC22:AE22"/>
    <mergeCell ref="AF22:AG22"/>
    <mergeCell ref="AW23:AX23"/>
    <mergeCell ref="AY23:BA23"/>
    <mergeCell ref="BB23:BD23"/>
    <mergeCell ref="BE23:BG23"/>
    <mergeCell ref="BH23:BJ23"/>
    <mergeCell ref="B24:D24"/>
    <mergeCell ref="E24:G24"/>
    <mergeCell ref="H24:J24"/>
    <mergeCell ref="K24:M24"/>
    <mergeCell ref="N24:P24"/>
    <mergeCell ref="AH23:AI23"/>
    <mergeCell ref="AJ23:AL23"/>
    <mergeCell ref="AM23:AN23"/>
    <mergeCell ref="AO23:AP23"/>
    <mergeCell ref="AQ23:AT23"/>
    <mergeCell ref="AU23:AV23"/>
    <mergeCell ref="Q23:S23"/>
    <mergeCell ref="T23:V23"/>
    <mergeCell ref="W23:Y23"/>
    <mergeCell ref="Z23:AB23"/>
    <mergeCell ref="AC23:AE23"/>
    <mergeCell ref="AF23:AG23"/>
    <mergeCell ref="AW24:AX24"/>
    <mergeCell ref="AY24:BA24"/>
    <mergeCell ref="BB24:BD24"/>
    <mergeCell ref="BE24:BG24"/>
    <mergeCell ref="BH24:BJ24"/>
    <mergeCell ref="AQ24:AT24"/>
    <mergeCell ref="AU24:AV24"/>
    <mergeCell ref="Q24:S24"/>
    <mergeCell ref="T24:V24"/>
    <mergeCell ref="W24:Y24"/>
    <mergeCell ref="Z24:AB24"/>
    <mergeCell ref="AC24:AE24"/>
    <mergeCell ref="AF24:AG24"/>
    <mergeCell ref="AY25:BA25"/>
    <mergeCell ref="H25:S25"/>
    <mergeCell ref="T25:V25"/>
    <mergeCell ref="W25:AB25"/>
    <mergeCell ref="AH24:AI24"/>
    <mergeCell ref="AJ24:AL24"/>
    <mergeCell ref="AM24:AN24"/>
    <mergeCell ref="AO24:AP24"/>
    <mergeCell ref="B25:D25"/>
    <mergeCell ref="E25:G25"/>
    <mergeCell ref="BB25:BD25"/>
    <mergeCell ref="BE25:BG25"/>
    <mergeCell ref="BH25:BJ25"/>
    <mergeCell ref="AC25:AE25"/>
    <mergeCell ref="AF25:AI25"/>
    <mergeCell ref="AJ25:AL25"/>
    <mergeCell ref="AM25:AP25"/>
    <mergeCell ref="AQ25:AT25"/>
    <mergeCell ref="AU25:AX25"/>
  </mergeCells>
  <printOptions horizontalCentered="1"/>
  <pageMargins left="0.55118110236220474" right="0.74803149606299213" top="0.78740157480314965" bottom="0.19685039370078741" header="0" footer="0"/>
  <pageSetup paperSize="9" scale="73" firstPageNumber="0" orientation="landscape" horizontalDpi="300" verticalDpi="300" r:id="rId1"/>
  <headerFooter alignWithMargins="0"/>
  <ignoredErrors>
    <ignoredError sqref="K21:M24 E21:G24 B21:D24 Q21:S21 Q23:S24 R22:S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8"/>
  <sheetViews>
    <sheetView tabSelected="1" zoomScaleNormal="100" zoomScaleSheetLayoutView="70" workbookViewId="0">
      <pane xSplit="2" ySplit="6" topLeftCell="C7" activePane="bottomRight" state="frozen"/>
      <selection pane="topRight" activeCell="E1" sqref="E1"/>
      <selection pane="bottomLeft" activeCell="A7" sqref="A7"/>
      <selection pane="bottomRight" activeCell="D21" sqref="D21"/>
    </sheetView>
  </sheetViews>
  <sheetFormatPr defaultRowHeight="15" x14ac:dyDescent="0.25"/>
  <cols>
    <col min="1" max="1" width="11.140625" style="9" customWidth="1"/>
    <col min="2" max="2" width="52.85546875" style="9" customWidth="1"/>
    <col min="3" max="3" width="6.140625" style="9" customWidth="1"/>
    <col min="4" max="6" width="5.5703125" style="9" customWidth="1"/>
    <col min="7" max="29" width="7.7109375" style="9" customWidth="1"/>
    <col min="30" max="16384" width="9.140625" style="9"/>
  </cols>
  <sheetData>
    <row r="1" spans="1:29" ht="48" customHeight="1" x14ac:dyDescent="0.25">
      <c r="A1" s="237" t="s">
        <v>68</v>
      </c>
      <c r="B1" s="239" t="s">
        <v>287</v>
      </c>
      <c r="C1" s="245" t="s">
        <v>69</v>
      </c>
      <c r="D1" s="246"/>
      <c r="E1" s="246"/>
      <c r="F1" s="247"/>
      <c r="G1" s="241" t="s">
        <v>70</v>
      </c>
      <c r="H1" s="260" t="s">
        <v>71</v>
      </c>
      <c r="I1" s="261"/>
      <c r="J1" s="261"/>
      <c r="K1" s="261"/>
      <c r="L1" s="261"/>
      <c r="M1" s="262"/>
      <c r="N1" s="252" t="s">
        <v>72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3"/>
    </row>
    <row r="2" spans="1:29" ht="12.75" customHeight="1" x14ac:dyDescent="0.25">
      <c r="A2" s="238"/>
      <c r="B2" s="240"/>
      <c r="C2" s="243" t="s">
        <v>73</v>
      </c>
      <c r="D2" s="244" t="s">
        <v>74</v>
      </c>
      <c r="E2" s="244" t="s">
        <v>75</v>
      </c>
      <c r="F2" s="248" t="s">
        <v>293</v>
      </c>
      <c r="G2" s="242"/>
      <c r="H2" s="235" t="s">
        <v>296</v>
      </c>
      <c r="I2" s="254" t="s">
        <v>294</v>
      </c>
      <c r="J2" s="255"/>
      <c r="K2" s="255"/>
      <c r="L2" s="255"/>
      <c r="M2" s="256"/>
      <c r="N2" s="236" t="s">
        <v>76</v>
      </c>
      <c r="O2" s="236"/>
      <c r="P2" s="236"/>
      <c r="Q2" s="236"/>
      <c r="R2" s="233" t="s">
        <v>77</v>
      </c>
      <c r="S2" s="233"/>
      <c r="T2" s="233"/>
      <c r="U2" s="233"/>
      <c r="V2" s="233" t="s">
        <v>78</v>
      </c>
      <c r="W2" s="233"/>
      <c r="X2" s="233"/>
      <c r="Y2" s="233"/>
      <c r="Z2" s="233" t="s">
        <v>163</v>
      </c>
      <c r="AA2" s="233"/>
      <c r="AB2" s="233"/>
      <c r="AC2" s="251"/>
    </row>
    <row r="3" spans="1:29" ht="18.75" customHeight="1" x14ac:dyDescent="0.25">
      <c r="A3" s="238"/>
      <c r="B3" s="240"/>
      <c r="C3" s="243"/>
      <c r="D3" s="244"/>
      <c r="E3" s="244"/>
      <c r="F3" s="249"/>
      <c r="G3" s="242"/>
      <c r="H3" s="235"/>
      <c r="I3" s="257"/>
      <c r="J3" s="258"/>
      <c r="K3" s="258"/>
      <c r="L3" s="258"/>
      <c r="M3" s="259"/>
      <c r="N3" s="236"/>
      <c r="O3" s="236"/>
      <c r="P3" s="236"/>
      <c r="Q3" s="236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51"/>
    </row>
    <row r="4" spans="1:29" ht="27.75" customHeight="1" x14ac:dyDescent="0.25">
      <c r="A4" s="238"/>
      <c r="B4" s="240"/>
      <c r="C4" s="243"/>
      <c r="D4" s="244"/>
      <c r="E4" s="244"/>
      <c r="F4" s="249"/>
      <c r="G4" s="242"/>
      <c r="H4" s="235"/>
      <c r="I4" s="234" t="s">
        <v>84</v>
      </c>
      <c r="J4" s="257" t="s">
        <v>295</v>
      </c>
      <c r="K4" s="258"/>
      <c r="L4" s="258"/>
      <c r="M4" s="259"/>
      <c r="N4" s="236" t="s">
        <v>79</v>
      </c>
      <c r="O4" s="236"/>
      <c r="P4" s="236" t="s">
        <v>80</v>
      </c>
      <c r="Q4" s="236"/>
      <c r="R4" s="236" t="s">
        <v>81</v>
      </c>
      <c r="S4" s="236"/>
      <c r="T4" s="236" t="s">
        <v>82</v>
      </c>
      <c r="U4" s="236"/>
      <c r="V4" s="236" t="s">
        <v>188</v>
      </c>
      <c r="W4" s="236"/>
      <c r="X4" s="236" t="s">
        <v>83</v>
      </c>
      <c r="Y4" s="236"/>
      <c r="Z4" s="233" t="s">
        <v>201</v>
      </c>
      <c r="AA4" s="233"/>
      <c r="AB4" s="233" t="s">
        <v>164</v>
      </c>
      <c r="AC4" s="251"/>
    </row>
    <row r="5" spans="1:29" ht="41.25" customHeight="1" x14ac:dyDescent="0.25">
      <c r="A5" s="238"/>
      <c r="B5" s="240"/>
      <c r="C5" s="243"/>
      <c r="D5" s="244"/>
      <c r="E5" s="244"/>
      <c r="F5" s="249"/>
      <c r="G5" s="242"/>
      <c r="H5" s="235"/>
      <c r="I5" s="235"/>
      <c r="J5" s="235" t="s">
        <v>189</v>
      </c>
      <c r="K5" s="263" t="s">
        <v>190</v>
      </c>
      <c r="L5" s="264" t="s">
        <v>57</v>
      </c>
      <c r="M5" s="264" t="s">
        <v>85</v>
      </c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3"/>
      <c r="AA5" s="233"/>
      <c r="AB5" s="233"/>
      <c r="AC5" s="251"/>
    </row>
    <row r="6" spans="1:29" ht="60.75" customHeight="1" x14ac:dyDescent="0.25">
      <c r="A6" s="238"/>
      <c r="B6" s="240"/>
      <c r="C6" s="243"/>
      <c r="D6" s="244"/>
      <c r="E6" s="244"/>
      <c r="F6" s="250"/>
      <c r="G6" s="242"/>
      <c r="H6" s="235"/>
      <c r="I6" s="235"/>
      <c r="J6" s="235"/>
      <c r="K6" s="263"/>
      <c r="L6" s="234"/>
      <c r="M6" s="234"/>
      <c r="N6" s="166" t="s">
        <v>172</v>
      </c>
      <c r="O6" s="166" t="s">
        <v>173</v>
      </c>
      <c r="P6" s="166" t="s">
        <v>172</v>
      </c>
      <c r="Q6" s="166" t="s">
        <v>173</v>
      </c>
      <c r="R6" s="166" t="s">
        <v>172</v>
      </c>
      <c r="S6" s="166" t="s">
        <v>173</v>
      </c>
      <c r="T6" s="166" t="s">
        <v>172</v>
      </c>
      <c r="U6" s="166" t="s">
        <v>173</v>
      </c>
      <c r="V6" s="166" t="s">
        <v>172</v>
      </c>
      <c r="W6" s="166" t="s">
        <v>173</v>
      </c>
      <c r="X6" s="166" t="s">
        <v>172</v>
      </c>
      <c r="Y6" s="166" t="s">
        <v>173</v>
      </c>
      <c r="Z6" s="166" t="s">
        <v>172</v>
      </c>
      <c r="AA6" s="166" t="s">
        <v>173</v>
      </c>
      <c r="AB6" s="166" t="s">
        <v>172</v>
      </c>
      <c r="AC6" s="167" t="s">
        <v>173</v>
      </c>
    </row>
    <row r="7" spans="1:29" x14ac:dyDescent="0.25">
      <c r="A7" s="143">
        <v>1</v>
      </c>
      <c r="B7" s="35">
        <v>2</v>
      </c>
      <c r="C7" s="143">
        <v>5</v>
      </c>
      <c r="D7" s="141">
        <v>6</v>
      </c>
      <c r="E7" s="141">
        <v>7</v>
      </c>
      <c r="F7" s="142">
        <v>8</v>
      </c>
      <c r="G7" s="87">
        <v>9</v>
      </c>
      <c r="H7" s="141">
        <v>10</v>
      </c>
      <c r="I7" s="141">
        <v>11</v>
      </c>
      <c r="J7" s="141">
        <v>12</v>
      </c>
      <c r="K7" s="141">
        <v>13</v>
      </c>
      <c r="L7" s="141">
        <v>14</v>
      </c>
      <c r="M7" s="141">
        <v>15</v>
      </c>
      <c r="N7" s="141">
        <v>16</v>
      </c>
      <c r="O7" s="141">
        <v>17</v>
      </c>
      <c r="P7" s="141">
        <v>18</v>
      </c>
      <c r="Q7" s="141">
        <v>19</v>
      </c>
      <c r="R7" s="141">
        <v>20</v>
      </c>
      <c r="S7" s="141">
        <v>21</v>
      </c>
      <c r="T7" s="141">
        <v>22</v>
      </c>
      <c r="U7" s="141">
        <v>23</v>
      </c>
      <c r="V7" s="141">
        <v>24</v>
      </c>
      <c r="W7" s="141">
        <v>25</v>
      </c>
      <c r="X7" s="141">
        <v>26</v>
      </c>
      <c r="Y7" s="141">
        <v>27</v>
      </c>
      <c r="Z7" s="141">
        <v>28</v>
      </c>
      <c r="AA7" s="141">
        <v>29</v>
      </c>
      <c r="AB7" s="141">
        <v>30</v>
      </c>
      <c r="AC7" s="142">
        <v>31</v>
      </c>
    </row>
    <row r="8" spans="1:29" x14ac:dyDescent="0.25">
      <c r="A8" s="92"/>
      <c r="B8" s="93" t="s">
        <v>220</v>
      </c>
      <c r="C8" s="92"/>
      <c r="D8" s="95"/>
      <c r="E8" s="95"/>
      <c r="F8" s="94"/>
      <c r="G8" s="149">
        <f t="shared" ref="G8:AC8" si="0">G9+G22</f>
        <v>5940</v>
      </c>
      <c r="H8" s="96">
        <f t="shared" si="0"/>
        <v>508</v>
      </c>
      <c r="I8" s="96">
        <f t="shared" si="0"/>
        <v>5432</v>
      </c>
      <c r="J8" s="96">
        <f t="shared" si="0"/>
        <v>1328</v>
      </c>
      <c r="K8" s="96">
        <f t="shared" si="0"/>
        <v>3896</v>
      </c>
      <c r="L8" s="96">
        <f t="shared" si="0"/>
        <v>178</v>
      </c>
      <c r="M8" s="96">
        <f t="shared" si="0"/>
        <v>30</v>
      </c>
      <c r="N8" s="96">
        <f t="shared" si="0"/>
        <v>612</v>
      </c>
      <c r="O8" s="96">
        <f t="shared" si="0"/>
        <v>0</v>
      </c>
      <c r="P8" s="96">
        <f t="shared" si="0"/>
        <v>792</v>
      </c>
      <c r="Q8" s="96">
        <f t="shared" si="0"/>
        <v>0</v>
      </c>
      <c r="R8" s="96">
        <f t="shared" si="0"/>
        <v>608</v>
      </c>
      <c r="S8" s="96">
        <f t="shared" si="0"/>
        <v>0</v>
      </c>
      <c r="T8" s="96">
        <f t="shared" si="0"/>
        <v>674</v>
      </c>
      <c r="U8" s="96">
        <f t="shared" si="0"/>
        <v>0</v>
      </c>
      <c r="V8" s="96">
        <f t="shared" si="0"/>
        <v>592</v>
      </c>
      <c r="W8" s="96">
        <f t="shared" si="0"/>
        <v>0</v>
      </c>
      <c r="X8" s="96">
        <f t="shared" si="0"/>
        <v>650</v>
      </c>
      <c r="Y8" s="96">
        <f t="shared" si="0"/>
        <v>0</v>
      </c>
      <c r="Z8" s="96">
        <f t="shared" si="0"/>
        <v>254</v>
      </c>
      <c r="AA8" s="96">
        <f t="shared" si="0"/>
        <v>0</v>
      </c>
      <c r="AB8" s="96">
        <f t="shared" si="0"/>
        <v>350</v>
      </c>
      <c r="AC8" s="97">
        <f t="shared" si="0"/>
        <v>0</v>
      </c>
    </row>
    <row r="9" spans="1:29" x14ac:dyDescent="0.25">
      <c r="A9" s="36" t="s">
        <v>135</v>
      </c>
      <c r="B9" s="37" t="s">
        <v>219</v>
      </c>
      <c r="C9" s="156"/>
      <c r="D9" s="98"/>
      <c r="E9" s="98"/>
      <c r="F9" s="157"/>
      <c r="G9" s="150">
        <f>SUM(G10:G21)</f>
        <v>1476</v>
      </c>
      <c r="H9" s="99">
        <f t="shared" ref="H9:AC9" si="1">SUM(H10:H21)</f>
        <v>72</v>
      </c>
      <c r="I9" s="99">
        <f t="shared" si="1"/>
        <v>1404</v>
      </c>
      <c r="J9" s="99">
        <f t="shared" si="1"/>
        <v>454</v>
      </c>
      <c r="K9" s="99">
        <f t="shared" si="1"/>
        <v>916</v>
      </c>
      <c r="L9" s="99">
        <f t="shared" si="1"/>
        <v>34</v>
      </c>
      <c r="M9" s="99">
        <f t="shared" si="1"/>
        <v>0</v>
      </c>
      <c r="N9" s="99">
        <f t="shared" si="1"/>
        <v>612</v>
      </c>
      <c r="O9" s="99">
        <f t="shared" si="1"/>
        <v>0</v>
      </c>
      <c r="P9" s="99">
        <f t="shared" si="1"/>
        <v>792</v>
      </c>
      <c r="Q9" s="99">
        <f t="shared" si="1"/>
        <v>0</v>
      </c>
      <c r="R9" s="99">
        <f t="shared" si="1"/>
        <v>0</v>
      </c>
      <c r="S9" s="99">
        <f t="shared" si="1"/>
        <v>0</v>
      </c>
      <c r="T9" s="99">
        <f t="shared" si="1"/>
        <v>0</v>
      </c>
      <c r="U9" s="99">
        <f t="shared" si="1"/>
        <v>0</v>
      </c>
      <c r="V9" s="99">
        <f t="shared" si="1"/>
        <v>0</v>
      </c>
      <c r="W9" s="99">
        <f t="shared" si="1"/>
        <v>0</v>
      </c>
      <c r="X9" s="99">
        <f t="shared" si="1"/>
        <v>0</v>
      </c>
      <c r="Y9" s="99">
        <f t="shared" si="1"/>
        <v>0</v>
      </c>
      <c r="Z9" s="99">
        <f t="shared" si="1"/>
        <v>0</v>
      </c>
      <c r="AA9" s="99">
        <f t="shared" si="1"/>
        <v>0</v>
      </c>
      <c r="AB9" s="99">
        <f t="shared" si="1"/>
        <v>0</v>
      </c>
      <c r="AC9" s="100">
        <f t="shared" si="1"/>
        <v>0</v>
      </c>
    </row>
    <row r="10" spans="1:29" x14ac:dyDescent="0.25">
      <c r="A10" s="143" t="s">
        <v>136</v>
      </c>
      <c r="B10" s="81" t="s">
        <v>86</v>
      </c>
      <c r="C10" s="103"/>
      <c r="D10" s="12"/>
      <c r="E10" s="12">
        <v>2</v>
      </c>
      <c r="F10" s="104"/>
      <c r="G10" s="102">
        <f>H10+I10</f>
        <v>96</v>
      </c>
      <c r="H10" s="141">
        <v>6</v>
      </c>
      <c r="I10" s="13">
        <f>J10+K10+L10</f>
        <v>90</v>
      </c>
      <c r="J10" s="141">
        <v>34</v>
      </c>
      <c r="K10" s="141">
        <v>52</v>
      </c>
      <c r="L10" s="141">
        <v>4</v>
      </c>
      <c r="M10" s="141"/>
      <c r="N10" s="141">
        <v>42</v>
      </c>
      <c r="O10" s="141"/>
      <c r="P10" s="141">
        <v>48</v>
      </c>
      <c r="Q10" s="141" t="s">
        <v>176</v>
      </c>
      <c r="R10" s="141"/>
      <c r="S10" s="101"/>
      <c r="T10" s="101"/>
      <c r="U10" s="101"/>
      <c r="V10" s="101"/>
      <c r="W10" s="101"/>
      <c r="X10" s="101"/>
      <c r="Y10" s="101"/>
      <c r="Z10" s="141"/>
      <c r="AA10" s="141"/>
      <c r="AB10" s="141"/>
      <c r="AC10" s="133"/>
    </row>
    <row r="11" spans="1:29" x14ac:dyDescent="0.25">
      <c r="A11" s="143" t="s">
        <v>137</v>
      </c>
      <c r="B11" s="81" t="s">
        <v>87</v>
      </c>
      <c r="C11" s="103"/>
      <c r="D11" s="12"/>
      <c r="E11" s="12">
        <v>2</v>
      </c>
      <c r="F11" s="104"/>
      <c r="G11" s="102">
        <f t="shared" ref="G11:G17" si="2">H11+I11</f>
        <v>118</v>
      </c>
      <c r="H11" s="141">
        <v>6</v>
      </c>
      <c r="I11" s="13">
        <f t="shared" ref="I11:I19" si="3">J11+K11+L11</f>
        <v>112</v>
      </c>
      <c r="J11" s="141">
        <v>46</v>
      </c>
      <c r="K11" s="141">
        <v>62</v>
      </c>
      <c r="L11" s="141">
        <v>4</v>
      </c>
      <c r="M11" s="141"/>
      <c r="N11" s="141">
        <v>50</v>
      </c>
      <c r="O11" s="141"/>
      <c r="P11" s="141">
        <v>62</v>
      </c>
      <c r="Q11" s="141" t="s">
        <v>176</v>
      </c>
      <c r="R11" s="141"/>
      <c r="S11" s="101"/>
      <c r="T11" s="101"/>
      <c r="U11" s="101"/>
      <c r="V11" s="101"/>
      <c r="W11" s="101"/>
      <c r="X11" s="101"/>
      <c r="Y11" s="101"/>
      <c r="Z11" s="141"/>
      <c r="AA11" s="141"/>
      <c r="AB11" s="141"/>
      <c r="AC11" s="142"/>
    </row>
    <row r="12" spans="1:29" x14ac:dyDescent="0.25">
      <c r="A12" s="143" t="s">
        <v>138</v>
      </c>
      <c r="B12" s="81" t="s">
        <v>88</v>
      </c>
      <c r="C12" s="103">
        <v>2</v>
      </c>
      <c r="D12" s="12"/>
      <c r="E12" s="141"/>
      <c r="F12" s="142"/>
      <c r="G12" s="102">
        <f>H12+I12</f>
        <v>138</v>
      </c>
      <c r="H12" s="141">
        <v>6</v>
      </c>
      <c r="I12" s="13">
        <f t="shared" si="3"/>
        <v>132</v>
      </c>
      <c r="J12" s="141">
        <v>0</v>
      </c>
      <c r="K12" s="141">
        <v>130</v>
      </c>
      <c r="L12" s="141">
        <v>2</v>
      </c>
      <c r="M12" s="141"/>
      <c r="N12" s="141">
        <v>60</v>
      </c>
      <c r="O12" s="141"/>
      <c r="P12" s="141">
        <v>72</v>
      </c>
      <c r="Q12" s="141" t="s">
        <v>168</v>
      </c>
      <c r="R12" s="141"/>
      <c r="S12" s="101"/>
      <c r="T12" s="101"/>
      <c r="U12" s="101"/>
      <c r="V12" s="101"/>
      <c r="W12" s="101"/>
      <c r="X12" s="101"/>
      <c r="Y12" s="101"/>
      <c r="Z12" s="141"/>
      <c r="AA12" s="141"/>
      <c r="AB12" s="141"/>
      <c r="AC12" s="142"/>
    </row>
    <row r="13" spans="1:29" x14ac:dyDescent="0.25">
      <c r="A13" s="143" t="s">
        <v>139</v>
      </c>
      <c r="B13" s="81" t="s">
        <v>288</v>
      </c>
      <c r="C13" s="103"/>
      <c r="D13" s="12"/>
      <c r="E13" s="141">
        <v>2</v>
      </c>
      <c r="F13" s="142"/>
      <c r="G13" s="102">
        <f t="shared" si="2"/>
        <v>244</v>
      </c>
      <c r="H13" s="141">
        <v>6</v>
      </c>
      <c r="I13" s="13">
        <f t="shared" si="3"/>
        <v>238</v>
      </c>
      <c r="J13" s="141">
        <v>102</v>
      </c>
      <c r="K13" s="141">
        <v>132</v>
      </c>
      <c r="L13" s="141">
        <v>4</v>
      </c>
      <c r="M13" s="141"/>
      <c r="N13" s="141">
        <v>108</v>
      </c>
      <c r="O13" s="141"/>
      <c r="P13" s="141">
        <v>130</v>
      </c>
      <c r="Q13" s="141" t="s">
        <v>176</v>
      </c>
      <c r="R13" s="141"/>
      <c r="S13" s="101"/>
      <c r="T13" s="101"/>
      <c r="U13" s="101"/>
      <c r="V13" s="101"/>
      <c r="W13" s="101"/>
      <c r="X13" s="101"/>
      <c r="Y13" s="101"/>
      <c r="Z13" s="141"/>
      <c r="AA13" s="141"/>
      <c r="AB13" s="141"/>
      <c r="AC13" s="142"/>
    </row>
    <row r="14" spans="1:29" x14ac:dyDescent="0.25">
      <c r="A14" s="143" t="s">
        <v>140</v>
      </c>
      <c r="B14" s="81" t="s">
        <v>89</v>
      </c>
      <c r="C14" s="103">
        <v>2</v>
      </c>
      <c r="D14" s="141"/>
      <c r="E14" s="12"/>
      <c r="F14" s="104"/>
      <c r="G14" s="102">
        <f t="shared" si="2"/>
        <v>128</v>
      </c>
      <c r="H14" s="141">
        <v>6</v>
      </c>
      <c r="I14" s="13">
        <f t="shared" si="3"/>
        <v>122</v>
      </c>
      <c r="J14" s="141">
        <v>50</v>
      </c>
      <c r="K14" s="141">
        <v>70</v>
      </c>
      <c r="L14" s="141">
        <v>2</v>
      </c>
      <c r="M14" s="141"/>
      <c r="N14" s="141">
        <v>50</v>
      </c>
      <c r="O14" s="141"/>
      <c r="P14" s="141">
        <v>72</v>
      </c>
      <c r="Q14" s="141" t="s">
        <v>168</v>
      </c>
      <c r="R14" s="141"/>
      <c r="S14" s="101"/>
      <c r="T14" s="101"/>
      <c r="U14" s="101"/>
      <c r="V14" s="101"/>
      <c r="W14" s="101"/>
      <c r="X14" s="101"/>
      <c r="Y14" s="101"/>
      <c r="Z14" s="141"/>
      <c r="AA14" s="141"/>
      <c r="AB14" s="141"/>
      <c r="AC14" s="142"/>
    </row>
    <row r="15" spans="1:29" x14ac:dyDescent="0.25">
      <c r="A15" s="143" t="s">
        <v>141</v>
      </c>
      <c r="B15" s="81" t="s">
        <v>289</v>
      </c>
      <c r="C15" s="103">
        <v>2</v>
      </c>
      <c r="D15" s="141"/>
      <c r="E15" s="141"/>
      <c r="F15" s="142"/>
      <c r="G15" s="102">
        <f t="shared" si="2"/>
        <v>118</v>
      </c>
      <c r="H15" s="141">
        <v>6</v>
      </c>
      <c r="I15" s="13">
        <f t="shared" si="3"/>
        <v>112</v>
      </c>
      <c r="J15" s="141">
        <v>42</v>
      </c>
      <c r="K15" s="141">
        <v>68</v>
      </c>
      <c r="L15" s="141">
        <v>2</v>
      </c>
      <c r="M15" s="141"/>
      <c r="N15" s="141">
        <v>50</v>
      </c>
      <c r="O15" s="141"/>
      <c r="P15" s="141">
        <v>62</v>
      </c>
      <c r="Q15" s="141" t="s">
        <v>168</v>
      </c>
      <c r="R15" s="141"/>
      <c r="S15" s="101"/>
      <c r="T15" s="101"/>
      <c r="U15" s="101"/>
      <c r="V15" s="101"/>
      <c r="W15" s="101"/>
      <c r="X15" s="101"/>
      <c r="Y15" s="101"/>
      <c r="Z15" s="141"/>
      <c r="AA15" s="141"/>
      <c r="AB15" s="141"/>
      <c r="AC15" s="142"/>
    </row>
    <row r="16" spans="1:29" x14ac:dyDescent="0.25">
      <c r="A16" s="143" t="s">
        <v>142</v>
      </c>
      <c r="B16" s="81" t="s">
        <v>290</v>
      </c>
      <c r="C16" s="103"/>
      <c r="D16" s="12"/>
      <c r="E16" s="12">
        <v>2</v>
      </c>
      <c r="F16" s="104"/>
      <c r="G16" s="102">
        <f t="shared" si="2"/>
        <v>138</v>
      </c>
      <c r="H16" s="141">
        <v>6</v>
      </c>
      <c r="I16" s="13">
        <f t="shared" si="3"/>
        <v>132</v>
      </c>
      <c r="J16" s="141">
        <v>28</v>
      </c>
      <c r="K16" s="141">
        <v>100</v>
      </c>
      <c r="L16" s="141">
        <v>4</v>
      </c>
      <c r="M16" s="141"/>
      <c r="N16" s="141">
        <v>60</v>
      </c>
      <c r="O16" s="141"/>
      <c r="P16" s="141">
        <v>72</v>
      </c>
      <c r="Q16" s="141" t="s">
        <v>176</v>
      </c>
      <c r="R16" s="141"/>
      <c r="S16" s="101"/>
      <c r="T16" s="101"/>
      <c r="U16" s="101"/>
      <c r="V16" s="101"/>
      <c r="W16" s="101"/>
      <c r="X16" s="101"/>
      <c r="Y16" s="101"/>
      <c r="Z16" s="141"/>
      <c r="AA16" s="141"/>
      <c r="AB16" s="141"/>
      <c r="AC16" s="142"/>
    </row>
    <row r="17" spans="1:29" x14ac:dyDescent="0.25">
      <c r="A17" s="143" t="s">
        <v>143</v>
      </c>
      <c r="B17" s="81" t="s">
        <v>291</v>
      </c>
      <c r="C17" s="103"/>
      <c r="D17" s="141"/>
      <c r="E17" s="141">
        <v>2</v>
      </c>
      <c r="F17" s="142"/>
      <c r="G17" s="102">
        <f t="shared" si="2"/>
        <v>124</v>
      </c>
      <c r="H17" s="141">
        <v>6</v>
      </c>
      <c r="I17" s="13">
        <f t="shared" si="3"/>
        <v>118</v>
      </c>
      <c r="J17" s="141">
        <v>52</v>
      </c>
      <c r="K17" s="141">
        <v>62</v>
      </c>
      <c r="L17" s="141">
        <v>4</v>
      </c>
      <c r="M17" s="141"/>
      <c r="N17" s="141">
        <v>50</v>
      </c>
      <c r="O17" s="141"/>
      <c r="P17" s="141">
        <v>68</v>
      </c>
      <c r="Q17" s="141" t="s">
        <v>176</v>
      </c>
      <c r="R17" s="141"/>
      <c r="S17" s="101"/>
      <c r="T17" s="101"/>
      <c r="U17" s="101"/>
      <c r="V17" s="101"/>
      <c r="W17" s="101"/>
      <c r="X17" s="101"/>
      <c r="Y17" s="101"/>
      <c r="Z17" s="141"/>
      <c r="AA17" s="141"/>
      <c r="AB17" s="141"/>
      <c r="AC17" s="142"/>
    </row>
    <row r="18" spans="1:29" x14ac:dyDescent="0.25">
      <c r="A18" s="143" t="s">
        <v>200</v>
      </c>
      <c r="B18" s="34" t="s">
        <v>292</v>
      </c>
      <c r="C18" s="158">
        <v>2</v>
      </c>
      <c r="D18" s="11"/>
      <c r="E18" s="11"/>
      <c r="F18" s="159"/>
      <c r="G18" s="102">
        <f>H18+I18</f>
        <v>124</v>
      </c>
      <c r="H18" s="141">
        <v>6</v>
      </c>
      <c r="I18" s="13">
        <f>J18+K18+L18</f>
        <v>118</v>
      </c>
      <c r="J18" s="141">
        <v>54</v>
      </c>
      <c r="K18" s="141">
        <v>62</v>
      </c>
      <c r="L18" s="141">
        <v>2</v>
      </c>
      <c r="M18" s="141"/>
      <c r="N18" s="141">
        <v>50</v>
      </c>
      <c r="O18" s="141"/>
      <c r="P18" s="141">
        <v>68</v>
      </c>
      <c r="Q18" s="141" t="s">
        <v>168</v>
      </c>
      <c r="R18" s="141"/>
      <c r="S18" s="101"/>
      <c r="T18" s="101"/>
      <c r="U18" s="101"/>
      <c r="V18" s="101"/>
      <c r="W18" s="101"/>
      <c r="X18" s="101"/>
      <c r="Y18" s="101"/>
      <c r="Z18" s="141"/>
      <c r="AA18" s="141"/>
      <c r="AB18" s="141"/>
      <c r="AC18" s="142"/>
    </row>
    <row r="19" spans="1:29" x14ac:dyDescent="0.25">
      <c r="A19" s="143" t="s">
        <v>144</v>
      </c>
      <c r="B19" s="81" t="s">
        <v>90</v>
      </c>
      <c r="C19" s="103">
        <v>1</v>
      </c>
      <c r="D19" s="12"/>
      <c r="E19" s="12"/>
      <c r="F19" s="104"/>
      <c r="G19" s="102">
        <f>H19+I19</f>
        <v>48</v>
      </c>
      <c r="H19" s="141">
        <v>6</v>
      </c>
      <c r="I19" s="13">
        <f t="shared" si="3"/>
        <v>42</v>
      </c>
      <c r="J19" s="141">
        <v>18</v>
      </c>
      <c r="K19" s="141">
        <v>22</v>
      </c>
      <c r="L19" s="141">
        <v>2</v>
      </c>
      <c r="M19" s="141"/>
      <c r="N19" s="141">
        <v>42</v>
      </c>
      <c r="O19" s="141" t="s">
        <v>168</v>
      </c>
      <c r="P19" s="141"/>
      <c r="Q19" s="141"/>
      <c r="R19" s="141"/>
      <c r="S19" s="101"/>
      <c r="T19" s="101"/>
      <c r="U19" s="101"/>
      <c r="V19" s="101"/>
      <c r="W19" s="101"/>
      <c r="X19" s="101"/>
      <c r="Y19" s="101"/>
      <c r="Z19" s="141"/>
      <c r="AA19" s="141"/>
      <c r="AB19" s="141"/>
      <c r="AC19" s="142"/>
    </row>
    <row r="20" spans="1:29" x14ac:dyDescent="0.25">
      <c r="A20" s="143" t="s">
        <v>145</v>
      </c>
      <c r="B20" s="86" t="s">
        <v>91</v>
      </c>
      <c r="C20" s="143">
        <v>2</v>
      </c>
      <c r="D20" s="12"/>
      <c r="E20" s="12"/>
      <c r="F20" s="104"/>
      <c r="G20" s="102">
        <f>H20+I20</f>
        <v>124</v>
      </c>
      <c r="H20" s="141">
        <v>6</v>
      </c>
      <c r="I20" s="13">
        <f>J20+K20+L20</f>
        <v>118</v>
      </c>
      <c r="J20" s="141">
        <v>8</v>
      </c>
      <c r="K20" s="141">
        <v>108</v>
      </c>
      <c r="L20" s="141">
        <v>2</v>
      </c>
      <c r="M20" s="141"/>
      <c r="N20" s="141">
        <v>50</v>
      </c>
      <c r="O20" s="141"/>
      <c r="P20" s="141">
        <v>68</v>
      </c>
      <c r="Q20" s="141" t="s">
        <v>168</v>
      </c>
      <c r="R20" s="141"/>
      <c r="S20" s="101"/>
      <c r="T20" s="101"/>
      <c r="U20" s="101"/>
      <c r="V20" s="101"/>
      <c r="W20" s="101"/>
      <c r="X20" s="101"/>
      <c r="Y20" s="101"/>
      <c r="Z20" s="141"/>
      <c r="AA20" s="141"/>
      <c r="AB20" s="141"/>
      <c r="AC20" s="142"/>
    </row>
    <row r="21" spans="1:29" x14ac:dyDescent="0.25">
      <c r="A21" s="143" t="s">
        <v>169</v>
      </c>
      <c r="B21" s="81" t="s">
        <v>321</v>
      </c>
      <c r="C21" s="103">
        <v>2</v>
      </c>
      <c r="D21" s="12"/>
      <c r="E21" s="12"/>
      <c r="F21" s="104"/>
      <c r="G21" s="102">
        <f>H21+I21</f>
        <v>76</v>
      </c>
      <c r="H21" s="11">
        <v>6</v>
      </c>
      <c r="I21" s="11">
        <f>J21+K21+L21</f>
        <v>70</v>
      </c>
      <c r="J21" s="11">
        <v>20</v>
      </c>
      <c r="K21" s="11">
        <v>48</v>
      </c>
      <c r="L21" s="11">
        <v>2</v>
      </c>
      <c r="M21" s="11"/>
      <c r="N21" s="11"/>
      <c r="O21" s="11"/>
      <c r="P21" s="11">
        <v>70</v>
      </c>
      <c r="Q21" s="11" t="s">
        <v>168</v>
      </c>
      <c r="R21" s="141"/>
      <c r="S21" s="11"/>
      <c r="T21" s="11"/>
      <c r="U21" s="11"/>
      <c r="V21" s="11"/>
      <c r="W21" s="11"/>
      <c r="X21" s="11"/>
      <c r="Y21" s="11"/>
      <c r="Z21" s="141"/>
      <c r="AA21" s="141"/>
      <c r="AB21" s="141"/>
      <c r="AC21" s="142"/>
    </row>
    <row r="22" spans="1:29" x14ac:dyDescent="0.25">
      <c r="A22" s="92"/>
      <c r="B22" s="93" t="s">
        <v>221</v>
      </c>
      <c r="C22" s="92"/>
      <c r="D22" s="95"/>
      <c r="E22" s="95"/>
      <c r="F22" s="94"/>
      <c r="G22" s="149">
        <f>G23+G31+G37+G55+G91</f>
        <v>4464</v>
      </c>
      <c r="H22" s="96">
        <f>H23+H31+H37+H55+H91</f>
        <v>436</v>
      </c>
      <c r="I22" s="96">
        <f>I23+I31+I37+I55+I91</f>
        <v>4028</v>
      </c>
      <c r="J22" s="96">
        <f t="shared" ref="J22:Q22" si="4">J23+J31+J37+J55+J91</f>
        <v>874</v>
      </c>
      <c r="K22" s="96">
        <f t="shared" si="4"/>
        <v>2980</v>
      </c>
      <c r="L22" s="96">
        <f t="shared" si="4"/>
        <v>144</v>
      </c>
      <c r="M22" s="96">
        <f>M23+M31+M37+M55+M91</f>
        <v>30</v>
      </c>
      <c r="N22" s="96">
        <f t="shared" si="4"/>
        <v>0</v>
      </c>
      <c r="O22" s="96">
        <f t="shared" si="4"/>
        <v>0</v>
      </c>
      <c r="P22" s="96">
        <f t="shared" si="4"/>
        <v>0</v>
      </c>
      <c r="Q22" s="96">
        <f t="shared" si="4"/>
        <v>0</v>
      </c>
      <c r="R22" s="96">
        <f>R23+R31+R37+R55+R91</f>
        <v>608</v>
      </c>
      <c r="S22" s="96">
        <v>0</v>
      </c>
      <c r="T22" s="96">
        <f t="shared" ref="T22:AA22" si="5">T23+T31+T37+T55+T91</f>
        <v>674</v>
      </c>
      <c r="U22" s="96">
        <f t="shared" si="5"/>
        <v>0</v>
      </c>
      <c r="V22" s="96">
        <f t="shared" si="5"/>
        <v>592</v>
      </c>
      <c r="W22" s="96">
        <f t="shared" si="5"/>
        <v>0</v>
      </c>
      <c r="X22" s="96">
        <f t="shared" si="5"/>
        <v>650</v>
      </c>
      <c r="Y22" s="96">
        <f t="shared" si="5"/>
        <v>0</v>
      </c>
      <c r="Z22" s="96">
        <f>Z23+Z31+Z37+Z55+Z91</f>
        <v>254</v>
      </c>
      <c r="AA22" s="96">
        <f t="shared" si="5"/>
        <v>0</v>
      </c>
      <c r="AB22" s="96">
        <f>AB23+AB31+AB37+AB55+AB91</f>
        <v>350</v>
      </c>
      <c r="AC22" s="97"/>
    </row>
    <row r="23" spans="1:29" ht="28.5" x14ac:dyDescent="0.25">
      <c r="A23" s="36" t="s">
        <v>92</v>
      </c>
      <c r="B23" s="138" t="s">
        <v>93</v>
      </c>
      <c r="C23" s="156"/>
      <c r="D23" s="98"/>
      <c r="E23" s="98"/>
      <c r="F23" s="157"/>
      <c r="G23" s="150">
        <f>SUM(G24:G30)</f>
        <v>590</v>
      </c>
      <c r="H23" s="99">
        <f t="shared" ref="H23:M23" si="6">SUM(H24:H30)</f>
        <v>28</v>
      </c>
      <c r="I23" s="99">
        <f>SUM(I24:I30)</f>
        <v>562</v>
      </c>
      <c r="J23" s="99">
        <f t="shared" si="6"/>
        <v>88</v>
      </c>
      <c r="K23" s="99">
        <f t="shared" si="6"/>
        <v>452</v>
      </c>
      <c r="L23" s="99">
        <f t="shared" si="6"/>
        <v>22</v>
      </c>
      <c r="M23" s="99">
        <f t="shared" si="6"/>
        <v>0</v>
      </c>
      <c r="N23" s="99">
        <f t="shared" ref="N23:Q23" si="7">SUM(N24:N30)</f>
        <v>0</v>
      </c>
      <c r="O23" s="99">
        <f t="shared" si="7"/>
        <v>0</v>
      </c>
      <c r="P23" s="99">
        <f t="shared" si="7"/>
        <v>0</v>
      </c>
      <c r="Q23" s="99">
        <f t="shared" si="7"/>
        <v>0</v>
      </c>
      <c r="R23" s="99">
        <f>SUM(R24:R30)</f>
        <v>190</v>
      </c>
      <c r="S23" s="99"/>
      <c r="T23" s="99">
        <f>SUM(T24:T30)</f>
        <v>106</v>
      </c>
      <c r="U23" s="99"/>
      <c r="V23" s="99">
        <f>SUM(V24:V30)</f>
        <v>72</v>
      </c>
      <c r="W23" s="99"/>
      <c r="X23" s="99">
        <f>SUM(X24:X30)</f>
        <v>72</v>
      </c>
      <c r="Y23" s="99"/>
      <c r="Z23" s="99">
        <f>SUM(Z24:Z30)</f>
        <v>76</v>
      </c>
      <c r="AA23" s="99"/>
      <c r="AB23" s="99">
        <f>SUM(AB24:AB30)</f>
        <v>46</v>
      </c>
      <c r="AC23" s="100"/>
    </row>
    <row r="24" spans="1:29" x14ac:dyDescent="0.25">
      <c r="A24" s="143" t="s">
        <v>94</v>
      </c>
      <c r="B24" s="82" t="s">
        <v>95</v>
      </c>
      <c r="C24" s="143">
        <v>3</v>
      </c>
      <c r="D24" s="141"/>
      <c r="E24" s="141"/>
      <c r="F24" s="142"/>
      <c r="G24" s="151">
        <f>H24+I24</f>
        <v>50</v>
      </c>
      <c r="H24" s="15">
        <v>4</v>
      </c>
      <c r="I24" s="14">
        <f>J24+K24+L24</f>
        <v>46</v>
      </c>
      <c r="J24" s="141">
        <v>18</v>
      </c>
      <c r="K24" s="141">
        <v>26</v>
      </c>
      <c r="L24" s="141">
        <v>2</v>
      </c>
      <c r="M24" s="141"/>
      <c r="N24" s="141"/>
      <c r="O24" s="141"/>
      <c r="P24" s="141"/>
      <c r="Q24" s="141"/>
      <c r="R24" s="15">
        <f>I24</f>
        <v>46</v>
      </c>
      <c r="S24" s="141" t="s">
        <v>168</v>
      </c>
      <c r="T24" s="141"/>
      <c r="U24" s="141"/>
      <c r="V24" s="141"/>
      <c r="W24" s="141"/>
      <c r="X24" s="141"/>
      <c r="Y24" s="141"/>
      <c r="Z24" s="141"/>
      <c r="AA24" s="141"/>
      <c r="AB24" s="124"/>
      <c r="AC24" s="142"/>
    </row>
    <row r="25" spans="1:29" ht="15" customHeight="1" x14ac:dyDescent="0.25">
      <c r="A25" s="143" t="s">
        <v>96</v>
      </c>
      <c r="B25" s="82" t="s">
        <v>89</v>
      </c>
      <c r="C25" s="143"/>
      <c r="D25" s="141"/>
      <c r="E25" s="141">
        <v>4</v>
      </c>
      <c r="F25" s="142"/>
      <c r="G25" s="151">
        <f t="shared" ref="G25:G30" si="8">H25+I25</f>
        <v>38</v>
      </c>
      <c r="H25" s="15">
        <v>4</v>
      </c>
      <c r="I25" s="14">
        <f t="shared" ref="I25:I30" si="9">J25+K25+L25</f>
        <v>34</v>
      </c>
      <c r="J25" s="141">
        <v>10</v>
      </c>
      <c r="K25" s="141">
        <v>20</v>
      </c>
      <c r="L25" s="141">
        <v>4</v>
      </c>
      <c r="M25" s="141"/>
      <c r="N25" s="141"/>
      <c r="O25" s="141"/>
      <c r="P25" s="141"/>
      <c r="Q25" s="141"/>
      <c r="R25" s="15"/>
      <c r="S25" s="105"/>
      <c r="T25" s="15">
        <f>I25</f>
        <v>34</v>
      </c>
      <c r="U25" s="141" t="s">
        <v>176</v>
      </c>
      <c r="V25" s="141"/>
      <c r="W25" s="141"/>
      <c r="X25" s="141"/>
      <c r="Y25" s="141"/>
      <c r="Z25" s="141"/>
      <c r="AA25" s="141"/>
      <c r="AB25" s="15"/>
      <c r="AC25" s="142"/>
    </row>
    <row r="26" spans="1:29" x14ac:dyDescent="0.25">
      <c r="A26" s="143" t="s">
        <v>97</v>
      </c>
      <c r="B26" s="82" t="s">
        <v>98</v>
      </c>
      <c r="C26" s="143">
        <v>8</v>
      </c>
      <c r="D26" s="141"/>
      <c r="E26" s="141"/>
      <c r="F26" s="142"/>
      <c r="G26" s="151">
        <f t="shared" si="8"/>
        <v>50</v>
      </c>
      <c r="H26" s="15">
        <v>4</v>
      </c>
      <c r="I26" s="14">
        <f t="shared" si="9"/>
        <v>46</v>
      </c>
      <c r="J26" s="141">
        <v>16</v>
      </c>
      <c r="K26" s="141">
        <v>26</v>
      </c>
      <c r="L26" s="141">
        <v>4</v>
      </c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"/>
      <c r="Y26" s="14"/>
      <c r="Z26" s="141"/>
      <c r="AA26" s="141"/>
      <c r="AB26" s="15">
        <f>I26</f>
        <v>46</v>
      </c>
      <c r="AC26" s="142" t="s">
        <v>168</v>
      </c>
    </row>
    <row r="27" spans="1:29" x14ac:dyDescent="0.25">
      <c r="A27" s="143" t="s">
        <v>99</v>
      </c>
      <c r="B27" s="82" t="s">
        <v>191</v>
      </c>
      <c r="C27" s="143"/>
      <c r="D27" s="126" t="s">
        <v>276</v>
      </c>
      <c r="E27" s="141">
        <v>7</v>
      </c>
      <c r="F27" s="142"/>
      <c r="G27" s="151">
        <f>H27+I27</f>
        <v>186</v>
      </c>
      <c r="H27" s="15">
        <v>4</v>
      </c>
      <c r="I27" s="14">
        <f t="shared" si="9"/>
        <v>182</v>
      </c>
      <c r="J27" s="141">
        <v>10</v>
      </c>
      <c r="K27" s="141">
        <v>168</v>
      </c>
      <c r="L27" s="141">
        <v>4</v>
      </c>
      <c r="M27" s="141"/>
      <c r="N27" s="141"/>
      <c r="O27" s="141"/>
      <c r="P27" s="141"/>
      <c r="Q27" s="141"/>
      <c r="R27" s="141">
        <v>36</v>
      </c>
      <c r="S27" s="141" t="s">
        <v>175</v>
      </c>
      <c r="T27" s="141">
        <v>36</v>
      </c>
      <c r="U27" s="141" t="s">
        <v>175</v>
      </c>
      <c r="V27" s="141">
        <v>36</v>
      </c>
      <c r="W27" s="141" t="s">
        <v>175</v>
      </c>
      <c r="X27" s="141">
        <v>36</v>
      </c>
      <c r="Y27" s="141" t="s">
        <v>175</v>
      </c>
      <c r="Z27" s="141">
        <v>38</v>
      </c>
      <c r="AA27" s="141" t="s">
        <v>176</v>
      </c>
      <c r="AB27" s="15"/>
      <c r="AC27" s="142"/>
    </row>
    <row r="28" spans="1:29" x14ac:dyDescent="0.25">
      <c r="A28" s="143" t="s">
        <v>100</v>
      </c>
      <c r="B28" s="82" t="s">
        <v>91</v>
      </c>
      <c r="C28" s="143"/>
      <c r="D28" s="126" t="s">
        <v>276</v>
      </c>
      <c r="E28" s="141">
        <v>7</v>
      </c>
      <c r="F28" s="142"/>
      <c r="G28" s="151">
        <f t="shared" si="8"/>
        <v>186</v>
      </c>
      <c r="H28" s="15">
        <v>4</v>
      </c>
      <c r="I28" s="14">
        <f t="shared" si="9"/>
        <v>182</v>
      </c>
      <c r="J28" s="141">
        <v>10</v>
      </c>
      <c r="K28" s="141">
        <v>168</v>
      </c>
      <c r="L28" s="141">
        <v>4</v>
      </c>
      <c r="M28" s="141"/>
      <c r="N28" s="141"/>
      <c r="O28" s="141"/>
      <c r="P28" s="141"/>
      <c r="Q28" s="141"/>
      <c r="R28" s="141">
        <v>36</v>
      </c>
      <c r="S28" s="141" t="s">
        <v>175</v>
      </c>
      <c r="T28" s="141">
        <v>36</v>
      </c>
      <c r="U28" s="141" t="s">
        <v>175</v>
      </c>
      <c r="V28" s="141">
        <v>36</v>
      </c>
      <c r="W28" s="141" t="s">
        <v>175</v>
      </c>
      <c r="X28" s="141">
        <v>36</v>
      </c>
      <c r="Y28" s="141" t="s">
        <v>175</v>
      </c>
      <c r="Z28" s="141">
        <v>38</v>
      </c>
      <c r="AA28" s="141" t="s">
        <v>176</v>
      </c>
      <c r="AB28" s="15"/>
      <c r="AC28" s="127"/>
    </row>
    <row r="29" spans="1:29" x14ac:dyDescent="0.25">
      <c r="A29" s="146" t="s">
        <v>101</v>
      </c>
      <c r="B29" s="83" t="s">
        <v>222</v>
      </c>
      <c r="C29" s="143">
        <v>3</v>
      </c>
      <c r="D29" s="141"/>
      <c r="E29" s="141"/>
      <c r="F29" s="142"/>
      <c r="G29" s="151">
        <f>H29+I29</f>
        <v>40</v>
      </c>
      <c r="H29" s="15">
        <v>4</v>
      </c>
      <c r="I29" s="14">
        <f t="shared" si="9"/>
        <v>36</v>
      </c>
      <c r="J29" s="141">
        <v>12</v>
      </c>
      <c r="K29" s="141">
        <v>22</v>
      </c>
      <c r="L29" s="141">
        <v>2</v>
      </c>
      <c r="M29" s="141"/>
      <c r="N29" s="141"/>
      <c r="O29" s="141"/>
      <c r="P29" s="141"/>
      <c r="Q29" s="141"/>
      <c r="R29" s="15">
        <f>I29</f>
        <v>36</v>
      </c>
      <c r="S29" s="141" t="s">
        <v>168</v>
      </c>
      <c r="T29" s="141"/>
      <c r="U29" s="141"/>
      <c r="V29" s="15"/>
      <c r="W29" s="141"/>
      <c r="X29" s="141"/>
      <c r="Y29" s="141"/>
      <c r="Z29" s="141"/>
      <c r="AA29" s="141"/>
      <c r="AB29" s="15"/>
      <c r="AC29" s="142"/>
    </row>
    <row r="30" spans="1:29" x14ac:dyDescent="0.25">
      <c r="A30" s="146" t="s">
        <v>223</v>
      </c>
      <c r="B30" s="83" t="s">
        <v>224</v>
      </c>
      <c r="C30" s="143"/>
      <c r="D30" s="141">
        <v>3</v>
      </c>
      <c r="E30" s="141"/>
      <c r="F30" s="142"/>
      <c r="G30" s="151">
        <f t="shared" si="8"/>
        <v>40</v>
      </c>
      <c r="H30" s="15">
        <v>4</v>
      </c>
      <c r="I30" s="14">
        <f t="shared" si="9"/>
        <v>36</v>
      </c>
      <c r="J30" s="141">
        <v>12</v>
      </c>
      <c r="K30" s="141">
        <v>22</v>
      </c>
      <c r="L30" s="141">
        <v>2</v>
      </c>
      <c r="M30" s="141"/>
      <c r="N30" s="141"/>
      <c r="O30" s="141"/>
      <c r="P30" s="141"/>
      <c r="Q30" s="141"/>
      <c r="R30" s="15">
        <f>I30</f>
        <v>36</v>
      </c>
      <c r="S30" s="141" t="s">
        <v>175</v>
      </c>
      <c r="T30" s="141"/>
      <c r="U30" s="141"/>
      <c r="V30" s="15"/>
      <c r="W30" s="141"/>
      <c r="X30" s="141"/>
      <c r="Y30" s="141"/>
      <c r="Z30" s="141"/>
      <c r="AA30" s="141"/>
      <c r="AB30" s="15"/>
      <c r="AC30" s="142"/>
    </row>
    <row r="31" spans="1:29" ht="28.5" x14ac:dyDescent="0.25">
      <c r="A31" s="36" t="s">
        <v>102</v>
      </c>
      <c r="B31" s="138" t="s">
        <v>103</v>
      </c>
      <c r="C31" s="156"/>
      <c r="D31" s="98"/>
      <c r="E31" s="98"/>
      <c r="F31" s="157"/>
      <c r="G31" s="150">
        <f>SUM(G32:G36)</f>
        <v>286</v>
      </c>
      <c r="H31" s="99">
        <f t="shared" ref="H31:M31" si="10">SUM(H32:H36)</f>
        <v>20</v>
      </c>
      <c r="I31" s="99">
        <f>SUM(I32:I36)</f>
        <v>266</v>
      </c>
      <c r="J31" s="99">
        <f t="shared" si="10"/>
        <v>86</v>
      </c>
      <c r="K31" s="99">
        <f t="shared" si="10"/>
        <v>164</v>
      </c>
      <c r="L31" s="99">
        <f t="shared" si="10"/>
        <v>16</v>
      </c>
      <c r="M31" s="99">
        <f t="shared" si="10"/>
        <v>0</v>
      </c>
      <c r="N31" s="99">
        <f t="shared" ref="N31:Q31" si="11">SUM(N32:N36)</f>
        <v>0</v>
      </c>
      <c r="O31" s="99">
        <f t="shared" si="11"/>
        <v>0</v>
      </c>
      <c r="P31" s="99">
        <f t="shared" si="11"/>
        <v>0</v>
      </c>
      <c r="Q31" s="99">
        <f t="shared" si="11"/>
        <v>0</v>
      </c>
      <c r="R31" s="99">
        <f>SUM(R32:R36)</f>
        <v>78</v>
      </c>
      <c r="S31" s="99"/>
      <c r="T31" s="99">
        <f t="shared" ref="T31:AB31" si="12">SUM(T32:T36)</f>
        <v>54</v>
      </c>
      <c r="U31" s="99"/>
      <c r="V31" s="99">
        <f t="shared" si="12"/>
        <v>58</v>
      </c>
      <c r="W31" s="99"/>
      <c r="X31" s="99">
        <f t="shared" si="12"/>
        <v>32</v>
      </c>
      <c r="Y31" s="99"/>
      <c r="Z31" s="99">
        <f t="shared" si="12"/>
        <v>0</v>
      </c>
      <c r="AA31" s="99"/>
      <c r="AB31" s="99">
        <f t="shared" si="12"/>
        <v>44</v>
      </c>
      <c r="AC31" s="100"/>
    </row>
    <row r="32" spans="1:29" x14ac:dyDescent="0.25">
      <c r="A32" s="143" t="s">
        <v>104</v>
      </c>
      <c r="B32" s="82" t="s">
        <v>105</v>
      </c>
      <c r="C32" s="143"/>
      <c r="D32" s="141"/>
      <c r="E32" s="141">
        <v>3</v>
      </c>
      <c r="F32" s="142"/>
      <c r="G32" s="152">
        <f>H32+I32</f>
        <v>82</v>
      </c>
      <c r="H32" s="15">
        <v>4</v>
      </c>
      <c r="I32" s="14">
        <f t="shared" ref="I32:I36" si="13">J32+K32+L32</f>
        <v>78</v>
      </c>
      <c r="J32" s="141">
        <v>24</v>
      </c>
      <c r="K32" s="141">
        <v>50</v>
      </c>
      <c r="L32" s="141">
        <v>4</v>
      </c>
      <c r="M32" s="141"/>
      <c r="N32" s="141"/>
      <c r="O32" s="141"/>
      <c r="P32" s="141"/>
      <c r="Q32" s="141"/>
      <c r="R32" s="15">
        <f>I32</f>
        <v>78</v>
      </c>
      <c r="S32" s="141" t="s">
        <v>176</v>
      </c>
      <c r="T32" s="141"/>
      <c r="U32" s="141"/>
      <c r="V32" s="141"/>
      <c r="W32" s="141"/>
      <c r="X32" s="141"/>
      <c r="Y32" s="141"/>
      <c r="Z32" s="141"/>
      <c r="AA32" s="141"/>
      <c r="AB32" s="15"/>
      <c r="AC32" s="142"/>
    </row>
    <row r="33" spans="1:29" x14ac:dyDescent="0.25">
      <c r="A33" s="143" t="s">
        <v>106</v>
      </c>
      <c r="B33" s="82" t="s">
        <v>202</v>
      </c>
      <c r="C33" s="143">
        <v>4</v>
      </c>
      <c r="D33" s="141"/>
      <c r="E33" s="141"/>
      <c r="F33" s="142"/>
      <c r="G33" s="152">
        <f>H33+I33</f>
        <v>58</v>
      </c>
      <c r="H33" s="15">
        <v>4</v>
      </c>
      <c r="I33" s="14">
        <f t="shared" si="13"/>
        <v>54</v>
      </c>
      <c r="J33" s="141">
        <v>20</v>
      </c>
      <c r="K33" s="141">
        <v>30</v>
      </c>
      <c r="L33" s="141">
        <v>4</v>
      </c>
      <c r="M33" s="141"/>
      <c r="N33" s="141"/>
      <c r="O33" s="141"/>
      <c r="P33" s="141"/>
      <c r="Q33" s="141"/>
      <c r="R33" s="141"/>
      <c r="S33" s="10"/>
      <c r="T33" s="15">
        <f>I33</f>
        <v>54</v>
      </c>
      <c r="U33" s="141" t="s">
        <v>168</v>
      </c>
      <c r="V33" s="15"/>
      <c r="W33" s="141"/>
      <c r="X33" s="141"/>
      <c r="Y33" s="141"/>
      <c r="Z33" s="141"/>
      <c r="AA33" s="141"/>
      <c r="AB33" s="15"/>
      <c r="AC33" s="142"/>
    </row>
    <row r="34" spans="1:29" x14ac:dyDescent="0.25">
      <c r="A34" s="143" t="s">
        <v>107</v>
      </c>
      <c r="B34" s="82" t="s">
        <v>159</v>
      </c>
      <c r="C34" s="143">
        <v>5</v>
      </c>
      <c r="D34" s="141"/>
      <c r="E34" s="141"/>
      <c r="F34" s="142"/>
      <c r="G34" s="152">
        <f>H34+I34</f>
        <v>62</v>
      </c>
      <c r="H34" s="15">
        <v>4</v>
      </c>
      <c r="I34" s="14">
        <f t="shared" si="13"/>
        <v>58</v>
      </c>
      <c r="J34" s="141">
        <v>20</v>
      </c>
      <c r="K34" s="141">
        <v>34</v>
      </c>
      <c r="L34" s="141">
        <v>4</v>
      </c>
      <c r="M34" s="141"/>
      <c r="N34" s="141"/>
      <c r="O34" s="141"/>
      <c r="P34" s="141"/>
      <c r="Q34" s="141"/>
      <c r="R34" s="141"/>
      <c r="S34" s="141"/>
      <c r="T34" s="15"/>
      <c r="U34" s="141"/>
      <c r="V34" s="15">
        <f>I34</f>
        <v>58</v>
      </c>
      <c r="W34" s="141" t="s">
        <v>168</v>
      </c>
      <c r="X34" s="141"/>
      <c r="Y34" s="141"/>
      <c r="Z34" s="141"/>
      <c r="AA34" s="141"/>
      <c r="AB34" s="15"/>
      <c r="AC34" s="142"/>
    </row>
    <row r="35" spans="1:29" x14ac:dyDescent="0.25">
      <c r="A35" s="146" t="s">
        <v>108</v>
      </c>
      <c r="B35" s="82" t="s">
        <v>278</v>
      </c>
      <c r="C35" s="143">
        <v>6</v>
      </c>
      <c r="D35" s="141"/>
      <c r="E35" s="141"/>
      <c r="F35" s="142"/>
      <c r="G35" s="152">
        <f>H35+I35</f>
        <v>36</v>
      </c>
      <c r="H35" s="15">
        <v>4</v>
      </c>
      <c r="I35" s="14">
        <f t="shared" ref="I35" si="14">J35+K35+L35</f>
        <v>32</v>
      </c>
      <c r="J35" s="141">
        <v>10</v>
      </c>
      <c r="K35" s="141">
        <v>20</v>
      </c>
      <c r="L35" s="141">
        <v>2</v>
      </c>
      <c r="M35" s="141"/>
      <c r="N35" s="141"/>
      <c r="O35" s="141"/>
      <c r="P35" s="141"/>
      <c r="Q35" s="141"/>
      <c r="R35" s="141"/>
      <c r="S35" s="141"/>
      <c r="T35" s="15"/>
      <c r="U35" s="141"/>
      <c r="V35" s="141"/>
      <c r="W35" s="10"/>
      <c r="X35" s="15">
        <f>I35</f>
        <v>32</v>
      </c>
      <c r="Y35" s="141" t="s">
        <v>168</v>
      </c>
      <c r="Z35" s="141"/>
      <c r="AA35" s="141"/>
      <c r="AB35" s="15"/>
      <c r="AC35" s="142"/>
    </row>
    <row r="36" spans="1:29" x14ac:dyDescent="0.25">
      <c r="A36" s="146" t="s">
        <v>277</v>
      </c>
      <c r="B36" s="82" t="s">
        <v>109</v>
      </c>
      <c r="C36" s="143">
        <v>8</v>
      </c>
      <c r="D36" s="141"/>
      <c r="E36" s="141"/>
      <c r="F36" s="142"/>
      <c r="G36" s="152">
        <f>H36+I36</f>
        <v>48</v>
      </c>
      <c r="H36" s="15">
        <v>4</v>
      </c>
      <c r="I36" s="14">
        <f t="shared" si="13"/>
        <v>44</v>
      </c>
      <c r="J36" s="141">
        <v>12</v>
      </c>
      <c r="K36" s="141">
        <v>30</v>
      </c>
      <c r="L36" s="141">
        <v>2</v>
      </c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5"/>
      <c r="Y36" s="141"/>
      <c r="Z36" s="141"/>
      <c r="AA36" s="141"/>
      <c r="AB36" s="15">
        <f>I36</f>
        <v>44</v>
      </c>
      <c r="AC36" s="142" t="s">
        <v>168</v>
      </c>
    </row>
    <row r="37" spans="1:29" x14ac:dyDescent="0.25">
      <c r="A37" s="36" t="s">
        <v>110</v>
      </c>
      <c r="B37" s="37" t="s">
        <v>192</v>
      </c>
      <c r="C37" s="156"/>
      <c r="D37" s="98"/>
      <c r="E37" s="98"/>
      <c r="F37" s="157"/>
      <c r="G37" s="150">
        <f>SUM(G38:G54)</f>
        <v>1106</v>
      </c>
      <c r="H37" s="99">
        <f t="shared" ref="H37:M37" si="15">SUM(H38:H54)</f>
        <v>68</v>
      </c>
      <c r="I37" s="99">
        <f>SUM(I38:I54)</f>
        <v>1038</v>
      </c>
      <c r="J37" s="99">
        <f t="shared" si="15"/>
        <v>318</v>
      </c>
      <c r="K37" s="99">
        <f t="shared" si="15"/>
        <v>672</v>
      </c>
      <c r="L37" s="99">
        <f t="shared" si="15"/>
        <v>48</v>
      </c>
      <c r="M37" s="99">
        <f t="shared" si="15"/>
        <v>0</v>
      </c>
      <c r="N37" s="99">
        <f t="shared" ref="N37:Q37" si="16">SUM(N38:N52)</f>
        <v>0</v>
      </c>
      <c r="O37" s="99">
        <f t="shared" si="16"/>
        <v>0</v>
      </c>
      <c r="P37" s="99">
        <f t="shared" si="16"/>
        <v>0</v>
      </c>
      <c r="Q37" s="99">
        <f t="shared" si="16"/>
        <v>0</v>
      </c>
      <c r="R37" s="99">
        <f>SUM(R38:R54)</f>
        <v>234</v>
      </c>
      <c r="S37" s="99"/>
      <c r="T37" s="99">
        <f>SUM(T38:T54)</f>
        <v>334</v>
      </c>
      <c r="U37" s="99"/>
      <c r="V37" s="99">
        <f>SUM(V38:V54)</f>
        <v>82</v>
      </c>
      <c r="W37" s="99"/>
      <c r="X37" s="99">
        <f>SUM(X38:X54)</f>
        <v>232</v>
      </c>
      <c r="Y37" s="99"/>
      <c r="Z37" s="99">
        <f>SUM(Z38:Z54)</f>
        <v>40</v>
      </c>
      <c r="AA37" s="99"/>
      <c r="AB37" s="99">
        <f>SUM(AB38:AB54)</f>
        <v>116</v>
      </c>
      <c r="AC37" s="100"/>
    </row>
    <row r="38" spans="1:29" x14ac:dyDescent="0.25">
      <c r="A38" s="143" t="s">
        <v>111</v>
      </c>
      <c r="B38" s="82" t="s">
        <v>203</v>
      </c>
      <c r="C38" s="143"/>
      <c r="D38" s="141"/>
      <c r="E38" s="141">
        <v>3</v>
      </c>
      <c r="F38" s="142"/>
      <c r="G38" s="152">
        <f>H38+I38</f>
        <v>68</v>
      </c>
      <c r="H38" s="15">
        <v>4</v>
      </c>
      <c r="I38" s="14">
        <f>J38+K38+L38</f>
        <v>64</v>
      </c>
      <c r="J38" s="141">
        <v>20</v>
      </c>
      <c r="K38" s="141">
        <v>40</v>
      </c>
      <c r="L38" s="141">
        <v>4</v>
      </c>
      <c r="M38" s="141"/>
      <c r="N38" s="141"/>
      <c r="O38" s="141"/>
      <c r="P38" s="141"/>
      <c r="Q38" s="141"/>
      <c r="R38" s="15">
        <f>I38</f>
        <v>64</v>
      </c>
      <c r="S38" s="141" t="s">
        <v>176</v>
      </c>
      <c r="T38" s="141"/>
      <c r="U38" s="141"/>
      <c r="V38" s="141"/>
      <c r="W38" s="10"/>
      <c r="X38" s="141"/>
      <c r="Y38" s="141"/>
      <c r="Z38" s="141"/>
      <c r="AA38" s="141"/>
      <c r="AB38" s="15"/>
      <c r="AC38" s="142"/>
    </row>
    <row r="39" spans="1:29" x14ac:dyDescent="0.25">
      <c r="A39" s="143" t="s">
        <v>112</v>
      </c>
      <c r="B39" s="82" t="s">
        <v>204</v>
      </c>
      <c r="C39" s="143"/>
      <c r="D39" s="141"/>
      <c r="E39" s="141">
        <v>4</v>
      </c>
      <c r="F39" s="142"/>
      <c r="G39" s="152">
        <f>H39+I39</f>
        <v>86</v>
      </c>
      <c r="H39" s="15">
        <v>4</v>
      </c>
      <c r="I39" s="14">
        <f t="shared" ref="I39:I54" si="17">J39+K39+L39</f>
        <v>82</v>
      </c>
      <c r="J39" s="141">
        <v>24</v>
      </c>
      <c r="K39" s="141">
        <v>54</v>
      </c>
      <c r="L39" s="141">
        <v>4</v>
      </c>
      <c r="M39" s="141"/>
      <c r="N39" s="141"/>
      <c r="O39" s="141"/>
      <c r="P39" s="141"/>
      <c r="Q39" s="141"/>
      <c r="R39" s="141"/>
      <c r="S39" s="141"/>
      <c r="T39" s="15">
        <f>I39</f>
        <v>82</v>
      </c>
      <c r="U39" s="141" t="s">
        <v>176</v>
      </c>
      <c r="V39" s="141"/>
      <c r="W39" s="141"/>
      <c r="X39" s="141"/>
      <c r="Y39" s="10"/>
      <c r="Z39" s="141"/>
      <c r="AA39" s="141"/>
      <c r="AB39" s="15"/>
      <c r="AC39" s="142"/>
    </row>
    <row r="40" spans="1:29" x14ac:dyDescent="0.25">
      <c r="A40" s="143" t="s">
        <v>113</v>
      </c>
      <c r="B40" s="82" t="s">
        <v>205</v>
      </c>
      <c r="C40" s="143"/>
      <c r="D40" s="141">
        <v>3</v>
      </c>
      <c r="E40" s="141">
        <v>4</v>
      </c>
      <c r="F40" s="142"/>
      <c r="G40" s="152">
        <f>H40+I40</f>
        <v>124</v>
      </c>
      <c r="H40" s="15">
        <v>4</v>
      </c>
      <c r="I40" s="14">
        <f t="shared" si="17"/>
        <v>120</v>
      </c>
      <c r="J40" s="141">
        <v>30</v>
      </c>
      <c r="K40" s="141">
        <v>84</v>
      </c>
      <c r="L40" s="141">
        <v>6</v>
      </c>
      <c r="M40" s="141"/>
      <c r="N40" s="141"/>
      <c r="O40" s="141"/>
      <c r="P40" s="141"/>
      <c r="Q40" s="141"/>
      <c r="R40" s="141">
        <v>50</v>
      </c>
      <c r="S40" s="141" t="s">
        <v>175</v>
      </c>
      <c r="T40" s="15">
        <v>70</v>
      </c>
      <c r="U40" s="141" t="s">
        <v>176</v>
      </c>
      <c r="V40" s="141"/>
      <c r="W40" s="141"/>
      <c r="X40" s="141"/>
      <c r="Y40" s="141"/>
      <c r="Z40" s="141"/>
      <c r="AA40" s="141"/>
      <c r="AB40" s="15"/>
      <c r="AC40" s="142"/>
    </row>
    <row r="41" spans="1:29" x14ac:dyDescent="0.25">
      <c r="A41" s="143" t="s">
        <v>114</v>
      </c>
      <c r="B41" s="82" t="s">
        <v>161</v>
      </c>
      <c r="C41" s="143"/>
      <c r="D41" s="141">
        <v>3</v>
      </c>
      <c r="E41" s="141">
        <v>4</v>
      </c>
      <c r="F41" s="142"/>
      <c r="G41" s="152">
        <f>H41+I41</f>
        <v>154</v>
      </c>
      <c r="H41" s="15">
        <v>4</v>
      </c>
      <c r="I41" s="14">
        <f t="shared" si="17"/>
        <v>150</v>
      </c>
      <c r="J41" s="141">
        <v>48</v>
      </c>
      <c r="K41" s="141">
        <v>96</v>
      </c>
      <c r="L41" s="141">
        <v>6</v>
      </c>
      <c r="M41" s="141"/>
      <c r="N41" s="141"/>
      <c r="O41" s="141"/>
      <c r="P41" s="141"/>
      <c r="Q41" s="141"/>
      <c r="R41" s="15">
        <v>60</v>
      </c>
      <c r="S41" s="141" t="s">
        <v>175</v>
      </c>
      <c r="T41" s="141">
        <v>90</v>
      </c>
      <c r="U41" s="141" t="s">
        <v>176</v>
      </c>
      <c r="V41" s="141"/>
      <c r="W41" s="141"/>
      <c r="X41" s="141"/>
      <c r="Y41" s="141"/>
      <c r="Z41" s="141"/>
      <c r="AA41" s="141"/>
      <c r="AB41" s="15"/>
      <c r="AC41" s="142"/>
    </row>
    <row r="42" spans="1:29" x14ac:dyDescent="0.25">
      <c r="A42" s="143" t="s">
        <v>115</v>
      </c>
      <c r="B42" s="82" t="s">
        <v>119</v>
      </c>
      <c r="C42" s="143">
        <v>8</v>
      </c>
      <c r="D42" s="141"/>
      <c r="E42" s="141"/>
      <c r="F42" s="142"/>
      <c r="G42" s="152">
        <f t="shared" ref="G42:G52" si="18">H42+I42</f>
        <v>46</v>
      </c>
      <c r="H42" s="15">
        <v>4</v>
      </c>
      <c r="I42" s="14">
        <f t="shared" si="17"/>
        <v>42</v>
      </c>
      <c r="J42" s="141">
        <v>12</v>
      </c>
      <c r="K42" s="141">
        <v>28</v>
      </c>
      <c r="L42" s="141">
        <v>2</v>
      </c>
      <c r="M42" s="141"/>
      <c r="N42" s="141"/>
      <c r="O42" s="141"/>
      <c r="P42" s="141"/>
      <c r="Q42" s="141"/>
      <c r="R42" s="15"/>
      <c r="S42" s="141"/>
      <c r="T42" s="141"/>
      <c r="U42" s="141"/>
      <c r="V42" s="141"/>
      <c r="W42" s="141"/>
      <c r="X42" s="141"/>
      <c r="Y42" s="141"/>
      <c r="Z42" s="141"/>
      <c r="AA42" s="141"/>
      <c r="AB42" s="15">
        <f>I42</f>
        <v>42</v>
      </c>
      <c r="AC42" s="142" t="s">
        <v>168</v>
      </c>
    </row>
    <row r="43" spans="1:29" x14ac:dyDescent="0.25">
      <c r="A43" s="143" t="s">
        <v>116</v>
      </c>
      <c r="B43" s="83" t="s">
        <v>193</v>
      </c>
      <c r="C43" s="143">
        <v>6</v>
      </c>
      <c r="D43" s="141"/>
      <c r="E43" s="141"/>
      <c r="F43" s="142"/>
      <c r="G43" s="152">
        <f t="shared" si="18"/>
        <v>74</v>
      </c>
      <c r="H43" s="15">
        <v>4</v>
      </c>
      <c r="I43" s="14">
        <f t="shared" si="17"/>
        <v>70</v>
      </c>
      <c r="J43" s="141">
        <v>20</v>
      </c>
      <c r="K43" s="141">
        <v>48</v>
      </c>
      <c r="L43" s="141">
        <v>2</v>
      </c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5">
        <f>I43</f>
        <v>70</v>
      </c>
      <c r="Y43" s="141" t="s">
        <v>168</v>
      </c>
      <c r="Z43" s="141"/>
      <c r="AA43" s="141"/>
      <c r="AB43" s="15"/>
      <c r="AC43" s="142"/>
    </row>
    <row r="44" spans="1:29" x14ac:dyDescent="0.25">
      <c r="A44" s="143" t="s">
        <v>117</v>
      </c>
      <c r="B44" s="82" t="s">
        <v>206</v>
      </c>
      <c r="C44" s="143">
        <v>5</v>
      </c>
      <c r="D44" s="141"/>
      <c r="E44" s="141"/>
      <c r="F44" s="142"/>
      <c r="G44" s="152">
        <f>H44+I44</f>
        <v>46</v>
      </c>
      <c r="H44" s="15">
        <v>4</v>
      </c>
      <c r="I44" s="14">
        <f t="shared" si="17"/>
        <v>42</v>
      </c>
      <c r="J44" s="141">
        <v>12</v>
      </c>
      <c r="K44" s="141">
        <v>28</v>
      </c>
      <c r="L44" s="141">
        <v>2</v>
      </c>
      <c r="M44" s="141"/>
      <c r="N44" s="141"/>
      <c r="O44" s="141"/>
      <c r="P44" s="141"/>
      <c r="Q44" s="141"/>
      <c r="R44" s="141"/>
      <c r="S44" s="141"/>
      <c r="T44" s="141"/>
      <c r="U44" s="141"/>
      <c r="V44" s="15">
        <f>I44</f>
        <v>42</v>
      </c>
      <c r="W44" s="141" t="s">
        <v>168</v>
      </c>
      <c r="X44" s="15"/>
      <c r="Y44" s="141"/>
      <c r="Z44" s="141"/>
      <c r="AA44" s="141"/>
      <c r="AB44" s="15"/>
      <c r="AC44" s="142"/>
    </row>
    <row r="45" spans="1:29" x14ac:dyDescent="0.25">
      <c r="A45" s="143" t="s">
        <v>118</v>
      </c>
      <c r="B45" s="82" t="s">
        <v>162</v>
      </c>
      <c r="C45" s="143"/>
      <c r="D45" s="141">
        <v>5</v>
      </c>
      <c r="E45" s="141">
        <v>6</v>
      </c>
      <c r="F45" s="142"/>
      <c r="G45" s="152">
        <f t="shared" si="18"/>
        <v>90</v>
      </c>
      <c r="H45" s="15">
        <v>4</v>
      </c>
      <c r="I45" s="14">
        <f t="shared" si="17"/>
        <v>86</v>
      </c>
      <c r="J45" s="141">
        <v>30</v>
      </c>
      <c r="K45" s="141">
        <v>52</v>
      </c>
      <c r="L45" s="141">
        <v>4</v>
      </c>
      <c r="M45" s="141"/>
      <c r="N45" s="141"/>
      <c r="O45" s="141"/>
      <c r="P45" s="141"/>
      <c r="Q45" s="141"/>
      <c r="R45" s="141"/>
      <c r="S45" s="141"/>
      <c r="T45" s="141"/>
      <c r="U45" s="141"/>
      <c r="V45" s="15">
        <v>40</v>
      </c>
      <c r="W45" s="141" t="s">
        <v>168</v>
      </c>
      <c r="X45" s="141">
        <v>46</v>
      </c>
      <c r="Y45" s="141" t="s">
        <v>176</v>
      </c>
      <c r="Z45" s="141"/>
      <c r="AA45" s="141"/>
      <c r="AB45" s="15"/>
      <c r="AC45" s="142"/>
    </row>
    <row r="46" spans="1:29" ht="30" x14ac:dyDescent="0.25">
      <c r="A46" s="143" t="s">
        <v>120</v>
      </c>
      <c r="B46" s="82" t="s">
        <v>207</v>
      </c>
      <c r="C46" s="143">
        <v>7</v>
      </c>
      <c r="D46" s="141"/>
      <c r="E46" s="141"/>
      <c r="F46" s="142"/>
      <c r="G46" s="152">
        <f t="shared" si="18"/>
        <v>44</v>
      </c>
      <c r="H46" s="15">
        <v>4</v>
      </c>
      <c r="I46" s="14">
        <f t="shared" si="17"/>
        <v>40</v>
      </c>
      <c r="J46" s="141">
        <v>10</v>
      </c>
      <c r="K46" s="141">
        <v>28</v>
      </c>
      <c r="L46" s="141">
        <v>2</v>
      </c>
      <c r="M46" s="141"/>
      <c r="N46" s="141"/>
      <c r="O46" s="141"/>
      <c r="P46" s="141"/>
      <c r="Q46" s="141"/>
      <c r="R46" s="141"/>
      <c r="S46" s="141"/>
      <c r="T46" s="15"/>
      <c r="U46" s="141"/>
      <c r="V46" s="141"/>
      <c r="W46" s="141"/>
      <c r="X46" s="141"/>
      <c r="Y46" s="141"/>
      <c r="Z46" s="15">
        <f>I46</f>
        <v>40</v>
      </c>
      <c r="AA46" s="141" t="s">
        <v>168</v>
      </c>
      <c r="AB46" s="15"/>
      <c r="AC46" s="142"/>
    </row>
    <row r="47" spans="1:29" x14ac:dyDescent="0.25">
      <c r="A47" s="143" t="s">
        <v>121</v>
      </c>
      <c r="B47" s="83" t="s">
        <v>225</v>
      </c>
      <c r="C47" s="143">
        <v>4</v>
      </c>
      <c r="D47" s="141"/>
      <c r="E47" s="141"/>
      <c r="F47" s="142"/>
      <c r="G47" s="152">
        <f t="shared" si="18"/>
        <v>50</v>
      </c>
      <c r="H47" s="15">
        <v>4</v>
      </c>
      <c r="I47" s="14">
        <f t="shared" si="17"/>
        <v>46</v>
      </c>
      <c r="J47" s="141">
        <v>14</v>
      </c>
      <c r="K47" s="141">
        <v>30</v>
      </c>
      <c r="L47" s="141">
        <v>2</v>
      </c>
      <c r="M47" s="141"/>
      <c r="N47" s="141"/>
      <c r="O47" s="141"/>
      <c r="P47" s="141"/>
      <c r="Q47" s="141"/>
      <c r="R47" s="141"/>
      <c r="S47" s="141"/>
      <c r="T47" s="15">
        <f>I47</f>
        <v>46</v>
      </c>
      <c r="U47" s="141" t="s">
        <v>168</v>
      </c>
      <c r="V47" s="141"/>
      <c r="W47" s="141"/>
      <c r="X47" s="15"/>
      <c r="Y47" s="141"/>
      <c r="Z47" s="141"/>
      <c r="AA47" s="141"/>
      <c r="AB47" s="15"/>
      <c r="AC47" s="142"/>
    </row>
    <row r="48" spans="1:29" x14ac:dyDescent="0.25">
      <c r="A48" s="143" t="s">
        <v>122</v>
      </c>
      <c r="B48" s="82" t="s">
        <v>160</v>
      </c>
      <c r="C48" s="143">
        <v>4</v>
      </c>
      <c r="D48" s="141"/>
      <c r="E48" s="141"/>
      <c r="F48" s="142"/>
      <c r="G48" s="152">
        <f t="shared" si="18"/>
        <v>50</v>
      </c>
      <c r="H48" s="15">
        <v>4</v>
      </c>
      <c r="I48" s="14">
        <f t="shared" si="17"/>
        <v>46</v>
      </c>
      <c r="J48" s="141">
        <v>14</v>
      </c>
      <c r="K48" s="141">
        <v>30</v>
      </c>
      <c r="L48" s="141">
        <v>2</v>
      </c>
      <c r="M48" s="141"/>
      <c r="N48" s="141"/>
      <c r="O48" s="141"/>
      <c r="P48" s="141"/>
      <c r="Q48" s="141"/>
      <c r="R48" s="141"/>
      <c r="S48" s="141"/>
      <c r="T48" s="15">
        <f>I48</f>
        <v>46</v>
      </c>
      <c r="U48" s="141" t="s">
        <v>168</v>
      </c>
      <c r="V48" s="141"/>
      <c r="W48" s="141"/>
      <c r="X48" s="15"/>
      <c r="Y48" s="141"/>
      <c r="Z48" s="141"/>
      <c r="AA48" s="141"/>
      <c r="AB48" s="15"/>
      <c r="AC48" s="142"/>
    </row>
    <row r="49" spans="1:29" x14ac:dyDescent="0.25">
      <c r="A49" s="143" t="s">
        <v>123</v>
      </c>
      <c r="B49" s="82" t="s">
        <v>226</v>
      </c>
      <c r="C49" s="143"/>
      <c r="D49" s="141"/>
      <c r="E49" s="141">
        <v>8</v>
      </c>
      <c r="F49" s="142"/>
      <c r="G49" s="152">
        <f t="shared" si="18"/>
        <v>40</v>
      </c>
      <c r="H49" s="15">
        <v>4</v>
      </c>
      <c r="I49" s="14">
        <f t="shared" si="17"/>
        <v>36</v>
      </c>
      <c r="J49" s="141">
        <v>14</v>
      </c>
      <c r="K49" s="141">
        <v>20</v>
      </c>
      <c r="L49" s="9">
        <v>2</v>
      </c>
      <c r="M49" s="141"/>
      <c r="N49" s="141"/>
      <c r="O49" s="141"/>
      <c r="P49" s="141"/>
      <c r="Q49" s="141"/>
      <c r="R49" s="141"/>
      <c r="S49" s="10"/>
      <c r="T49" s="15"/>
      <c r="U49" s="141"/>
      <c r="V49" s="141"/>
      <c r="W49" s="141"/>
      <c r="X49" s="141"/>
      <c r="Y49" s="141"/>
      <c r="Z49" s="141"/>
      <c r="AA49" s="141"/>
      <c r="AB49" s="15">
        <f>I49</f>
        <v>36</v>
      </c>
      <c r="AC49" s="142" t="s">
        <v>176</v>
      </c>
    </row>
    <row r="50" spans="1:29" x14ac:dyDescent="0.25">
      <c r="A50" s="146" t="s">
        <v>124</v>
      </c>
      <c r="B50" s="82" t="s">
        <v>227</v>
      </c>
      <c r="C50" s="143">
        <v>3</v>
      </c>
      <c r="D50" s="141"/>
      <c r="E50" s="141"/>
      <c r="F50" s="142"/>
      <c r="G50" s="152">
        <f t="shared" si="18"/>
        <v>64</v>
      </c>
      <c r="H50" s="15">
        <v>4</v>
      </c>
      <c r="I50" s="14">
        <f t="shared" si="17"/>
        <v>60</v>
      </c>
      <c r="J50" s="141">
        <v>20</v>
      </c>
      <c r="K50" s="141">
        <v>38</v>
      </c>
      <c r="L50" s="141">
        <v>2</v>
      </c>
      <c r="M50" s="141"/>
      <c r="N50" s="141"/>
      <c r="O50" s="141"/>
      <c r="P50" s="141"/>
      <c r="Q50" s="141"/>
      <c r="R50" s="15">
        <f>I50</f>
        <v>60</v>
      </c>
      <c r="S50" s="141" t="s">
        <v>168</v>
      </c>
      <c r="T50" s="15"/>
      <c r="U50" s="141"/>
      <c r="V50" s="141"/>
      <c r="W50" s="141"/>
      <c r="X50" s="141"/>
      <c r="Y50" s="141"/>
      <c r="Z50" s="141"/>
      <c r="AA50" s="141"/>
      <c r="AB50" s="15"/>
      <c r="AC50" s="142"/>
    </row>
    <row r="51" spans="1:29" x14ac:dyDescent="0.25">
      <c r="A51" s="146" t="s">
        <v>125</v>
      </c>
      <c r="B51" s="82" t="s">
        <v>230</v>
      </c>
      <c r="C51" s="143"/>
      <c r="D51" s="141">
        <v>8</v>
      </c>
      <c r="E51" s="141"/>
      <c r="F51" s="142"/>
      <c r="G51" s="152">
        <f t="shared" si="18"/>
        <v>42</v>
      </c>
      <c r="H51" s="15">
        <v>4</v>
      </c>
      <c r="I51" s="14">
        <f t="shared" si="17"/>
        <v>38</v>
      </c>
      <c r="J51" s="141">
        <v>12</v>
      </c>
      <c r="K51" s="141">
        <v>24</v>
      </c>
      <c r="L51" s="141">
        <v>2</v>
      </c>
      <c r="M51" s="141"/>
      <c r="N51" s="141"/>
      <c r="O51" s="141"/>
      <c r="P51" s="141"/>
      <c r="Q51" s="141"/>
      <c r="R51" s="141"/>
      <c r="S51" s="141"/>
      <c r="T51" s="15"/>
      <c r="U51" s="141"/>
      <c r="V51" s="141"/>
      <c r="W51" s="141"/>
      <c r="X51" s="141"/>
      <c r="Y51" s="141"/>
      <c r="Z51" s="141"/>
      <c r="AA51" s="141"/>
      <c r="AB51" s="15">
        <f>I51</f>
        <v>38</v>
      </c>
      <c r="AC51" s="142" t="s">
        <v>175</v>
      </c>
    </row>
    <row r="52" spans="1:29" x14ac:dyDescent="0.25">
      <c r="A52" s="146" t="s">
        <v>132</v>
      </c>
      <c r="B52" s="82" t="s">
        <v>231</v>
      </c>
      <c r="C52" s="143">
        <v>6</v>
      </c>
      <c r="D52" s="141"/>
      <c r="E52" s="141"/>
      <c r="F52" s="142"/>
      <c r="G52" s="152">
        <f t="shared" si="18"/>
        <v>42</v>
      </c>
      <c r="H52" s="15">
        <v>4</v>
      </c>
      <c r="I52" s="14">
        <f t="shared" si="17"/>
        <v>38</v>
      </c>
      <c r="J52" s="141">
        <v>12</v>
      </c>
      <c r="K52" s="141">
        <v>24</v>
      </c>
      <c r="L52" s="141">
        <v>2</v>
      </c>
      <c r="M52" s="141"/>
      <c r="N52" s="141"/>
      <c r="O52" s="141"/>
      <c r="P52" s="141"/>
      <c r="Q52" s="141"/>
      <c r="R52" s="141"/>
      <c r="S52" s="141"/>
      <c r="T52" s="15"/>
      <c r="U52" s="141"/>
      <c r="V52" s="141"/>
      <c r="W52" s="141"/>
      <c r="X52" s="15">
        <f>I52</f>
        <v>38</v>
      </c>
      <c r="Y52" s="141" t="s">
        <v>168</v>
      </c>
      <c r="Z52" s="141"/>
      <c r="AA52" s="141"/>
      <c r="AB52" s="15"/>
      <c r="AC52" s="142"/>
    </row>
    <row r="53" spans="1:29" x14ac:dyDescent="0.25">
      <c r="A53" s="146" t="s">
        <v>228</v>
      </c>
      <c r="B53" s="82" t="s">
        <v>232</v>
      </c>
      <c r="C53" s="143"/>
      <c r="D53" s="141">
        <v>6</v>
      </c>
      <c r="E53" s="141"/>
      <c r="F53" s="142"/>
      <c r="G53" s="152">
        <f>H53+I53</f>
        <v>44</v>
      </c>
      <c r="H53" s="15">
        <v>4</v>
      </c>
      <c r="I53" s="14">
        <f t="shared" si="17"/>
        <v>40</v>
      </c>
      <c r="J53" s="141">
        <v>10</v>
      </c>
      <c r="K53" s="141">
        <v>28</v>
      </c>
      <c r="L53" s="141">
        <v>2</v>
      </c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5">
        <f t="shared" ref="X53:X54" si="19">I53</f>
        <v>40</v>
      </c>
      <c r="Y53" s="141" t="s">
        <v>175</v>
      </c>
      <c r="Z53" s="141"/>
      <c r="AA53" s="141"/>
      <c r="AB53" s="15"/>
      <c r="AC53" s="142"/>
    </row>
    <row r="54" spans="1:29" x14ac:dyDescent="0.25">
      <c r="A54" s="146" t="s">
        <v>229</v>
      </c>
      <c r="B54" s="82" t="s">
        <v>174</v>
      </c>
      <c r="C54" s="143"/>
      <c r="D54" s="141">
        <v>6</v>
      </c>
      <c r="E54" s="141"/>
      <c r="F54" s="142"/>
      <c r="G54" s="152">
        <f>H54+I54</f>
        <v>42</v>
      </c>
      <c r="H54" s="15">
        <v>4</v>
      </c>
      <c r="I54" s="14">
        <f t="shared" si="17"/>
        <v>38</v>
      </c>
      <c r="J54" s="141">
        <v>16</v>
      </c>
      <c r="K54" s="141">
        <v>20</v>
      </c>
      <c r="L54" s="9">
        <v>2</v>
      </c>
      <c r="M54" s="141"/>
      <c r="N54" s="141"/>
      <c r="O54" s="141"/>
      <c r="P54" s="141"/>
      <c r="Q54" s="141"/>
      <c r="R54" s="141"/>
      <c r="S54" s="10"/>
      <c r="T54" s="15"/>
      <c r="U54" s="141"/>
      <c r="V54" s="141"/>
      <c r="W54" s="141"/>
      <c r="X54" s="15">
        <f t="shared" si="19"/>
        <v>38</v>
      </c>
      <c r="Y54" s="141" t="s">
        <v>175</v>
      </c>
      <c r="Z54" s="141"/>
      <c r="AA54" s="141"/>
      <c r="AB54" s="15"/>
      <c r="AC54" s="142"/>
    </row>
    <row r="55" spans="1:29" x14ac:dyDescent="0.25">
      <c r="A55" s="36" t="s">
        <v>126</v>
      </c>
      <c r="B55" s="37" t="s">
        <v>127</v>
      </c>
      <c r="C55" s="156"/>
      <c r="D55" s="98"/>
      <c r="E55" s="139"/>
      <c r="F55" s="160"/>
      <c r="G55" s="150">
        <f>G56+G63+G69+G76+G84+G90</f>
        <v>2266</v>
      </c>
      <c r="H55" s="99">
        <f t="shared" ref="H55:X55" si="20">H56+H63+H69+H76+H84+H90</f>
        <v>104</v>
      </c>
      <c r="I55" s="99">
        <f>I56+I63+I69+I76+I84+I90</f>
        <v>2162</v>
      </c>
      <c r="J55" s="99">
        <f t="shared" si="20"/>
        <v>382</v>
      </c>
      <c r="K55" s="99">
        <f t="shared" si="20"/>
        <v>1692</v>
      </c>
      <c r="L55" s="99">
        <f t="shared" si="20"/>
        <v>58</v>
      </c>
      <c r="M55" s="99">
        <f t="shared" si="20"/>
        <v>30</v>
      </c>
      <c r="N55" s="99">
        <f t="shared" si="20"/>
        <v>0</v>
      </c>
      <c r="O55" s="99">
        <f t="shared" si="20"/>
        <v>0</v>
      </c>
      <c r="P55" s="99">
        <f t="shared" si="20"/>
        <v>0</v>
      </c>
      <c r="Q55" s="99">
        <f t="shared" si="20"/>
        <v>0</v>
      </c>
      <c r="R55" s="99">
        <f t="shared" si="20"/>
        <v>106</v>
      </c>
      <c r="S55" s="99"/>
      <c r="T55" s="99">
        <f t="shared" si="20"/>
        <v>180</v>
      </c>
      <c r="U55" s="99"/>
      <c r="V55" s="99">
        <f t="shared" si="20"/>
        <v>380</v>
      </c>
      <c r="W55" s="99"/>
      <c r="X55" s="99">
        <f t="shared" si="20"/>
        <v>314</v>
      </c>
      <c r="Y55" s="99"/>
      <c r="Z55" s="99">
        <f>Z56+Z63+Z69+Z76+Z84+Z90</f>
        <v>138</v>
      </c>
      <c r="AA55" s="99"/>
      <c r="AB55" s="99">
        <f>AB56+AB63+AB69+AB76+AB84+AB90</f>
        <v>144</v>
      </c>
      <c r="AC55" s="100"/>
    </row>
    <row r="56" spans="1:29" ht="33.75" customHeight="1" x14ac:dyDescent="0.25">
      <c r="A56" s="106" t="s">
        <v>129</v>
      </c>
      <c r="B56" s="107" t="s">
        <v>233</v>
      </c>
      <c r="C56" s="161">
        <v>44444</v>
      </c>
      <c r="D56" s="108"/>
      <c r="E56" s="108">
        <v>4</v>
      </c>
      <c r="F56" s="162"/>
      <c r="G56" s="153">
        <f>SUM(G57:G62)</f>
        <v>342</v>
      </c>
      <c r="H56" s="125">
        <f t="shared" ref="H56:M56" si="21">SUM(H57:H62)</f>
        <v>18</v>
      </c>
      <c r="I56" s="125">
        <f t="shared" si="21"/>
        <v>324</v>
      </c>
      <c r="J56" s="125">
        <f t="shared" si="21"/>
        <v>56</v>
      </c>
      <c r="K56" s="125">
        <f t="shared" si="21"/>
        <v>256</v>
      </c>
      <c r="L56" s="125">
        <f t="shared" si="21"/>
        <v>12</v>
      </c>
      <c r="M56" s="125">
        <f t="shared" si="21"/>
        <v>0</v>
      </c>
      <c r="N56" s="125">
        <f t="shared" ref="N56" si="22">SUM(N57:N62)</f>
        <v>0</v>
      </c>
      <c r="O56" s="125">
        <f t="shared" ref="O56" si="23">SUM(O57:O62)</f>
        <v>0</v>
      </c>
      <c r="P56" s="125">
        <f t="shared" ref="P56" si="24">SUM(P57:P62)</f>
        <v>0</v>
      </c>
      <c r="Q56" s="125">
        <f t="shared" ref="Q56" si="25">SUM(Q57:Q62)</f>
        <v>0</v>
      </c>
      <c r="R56" s="125">
        <f t="shared" ref="R56" si="26">SUM(R57:R62)</f>
        <v>0</v>
      </c>
      <c r="S56" s="125">
        <f t="shared" ref="S56" si="27">SUM(S57:S62)</f>
        <v>0</v>
      </c>
      <c r="T56" s="125">
        <f t="shared" ref="T56" si="28">SUM(T57:T62)</f>
        <v>180</v>
      </c>
      <c r="U56" s="147" t="s">
        <v>176</v>
      </c>
      <c r="V56" s="109">
        <f t="shared" ref="V56" si="29">SUM(V57:V62)</f>
        <v>0</v>
      </c>
      <c r="W56" s="109">
        <f t="shared" ref="W56" si="30">SUM(W57:W62)</f>
        <v>0</v>
      </c>
      <c r="X56" s="109">
        <f t="shared" ref="X56" si="31">SUM(X57:X62)</f>
        <v>0</v>
      </c>
      <c r="Y56" s="109">
        <f t="shared" ref="Y56" si="32">SUM(Y57:Y62)</f>
        <v>0</v>
      </c>
      <c r="Z56" s="109">
        <f t="shared" ref="Z56" si="33">SUM(Z57:Z62)</f>
        <v>0</v>
      </c>
      <c r="AA56" s="109">
        <f t="shared" ref="AA56" si="34">SUM(AA57:AA62)</f>
        <v>0</v>
      </c>
      <c r="AB56" s="109">
        <f t="shared" ref="AB56" si="35">SUM(AB57:AB62)</f>
        <v>0</v>
      </c>
      <c r="AC56" s="110">
        <f t="shared" ref="AC56" si="36">SUM(AC57:AC62)</f>
        <v>0</v>
      </c>
    </row>
    <row r="57" spans="1:29" x14ac:dyDescent="0.25">
      <c r="A57" s="143" t="s">
        <v>234</v>
      </c>
      <c r="B57" s="84" t="s">
        <v>235</v>
      </c>
      <c r="C57" s="143">
        <v>4</v>
      </c>
      <c r="D57" s="141"/>
      <c r="E57" s="141"/>
      <c r="F57" s="142"/>
      <c r="G57" s="152">
        <f t="shared" ref="G57:G64" si="37">H57+I57</f>
        <v>62</v>
      </c>
      <c r="H57" s="15">
        <v>6</v>
      </c>
      <c r="I57" s="14">
        <f>J57+K57+L57+M57</f>
        <v>56</v>
      </c>
      <c r="J57" s="141">
        <v>20</v>
      </c>
      <c r="K57" s="141">
        <v>34</v>
      </c>
      <c r="L57" s="141">
        <v>2</v>
      </c>
      <c r="M57" s="141"/>
      <c r="N57" s="141"/>
      <c r="O57" s="141"/>
      <c r="P57" s="141"/>
      <c r="Q57" s="141"/>
      <c r="R57" s="141"/>
      <c r="S57" s="141"/>
      <c r="T57" s="15">
        <f>I57</f>
        <v>56</v>
      </c>
      <c r="U57" s="141" t="s">
        <v>168</v>
      </c>
      <c r="V57" s="141"/>
      <c r="W57" s="141"/>
      <c r="X57" s="141"/>
      <c r="Y57" s="141"/>
      <c r="Z57" s="141"/>
      <c r="AA57" s="141"/>
      <c r="AB57" s="15"/>
      <c r="AC57" s="142"/>
    </row>
    <row r="58" spans="1:29" ht="30" x14ac:dyDescent="0.25">
      <c r="A58" s="143" t="s">
        <v>130</v>
      </c>
      <c r="B58" s="84" t="s">
        <v>236</v>
      </c>
      <c r="C58" s="143">
        <v>4</v>
      </c>
      <c r="D58" s="141"/>
      <c r="E58" s="141"/>
      <c r="F58" s="142"/>
      <c r="G58" s="152">
        <f t="shared" si="37"/>
        <v>80</v>
      </c>
      <c r="H58" s="15">
        <v>6</v>
      </c>
      <c r="I58" s="14">
        <f t="shared" ref="I58:I62" si="38">J58+K58+L58+M58</f>
        <v>74</v>
      </c>
      <c r="J58" s="141">
        <v>24</v>
      </c>
      <c r="K58" s="141">
        <v>48</v>
      </c>
      <c r="L58" s="141">
        <v>2</v>
      </c>
      <c r="M58" s="141"/>
      <c r="N58" s="141"/>
      <c r="O58" s="141"/>
      <c r="P58" s="141"/>
      <c r="Q58" s="141"/>
      <c r="R58" s="141"/>
      <c r="S58" s="141"/>
      <c r="T58" s="15">
        <f t="shared" ref="T58:T59" si="39">I58</f>
        <v>74</v>
      </c>
      <c r="U58" s="141" t="s">
        <v>168</v>
      </c>
      <c r="V58" s="141"/>
      <c r="W58" s="141"/>
      <c r="X58" s="141"/>
      <c r="Y58" s="141"/>
      <c r="Z58" s="141"/>
      <c r="AA58" s="141"/>
      <c r="AB58" s="15"/>
      <c r="AC58" s="142"/>
    </row>
    <row r="59" spans="1:29" x14ac:dyDescent="0.25">
      <c r="A59" s="143" t="s">
        <v>208</v>
      </c>
      <c r="B59" s="84" t="s">
        <v>237</v>
      </c>
      <c r="C59" s="143">
        <v>4</v>
      </c>
      <c r="D59" s="141"/>
      <c r="E59" s="141"/>
      <c r="F59" s="142"/>
      <c r="G59" s="152">
        <f t="shared" si="37"/>
        <v>50</v>
      </c>
      <c r="H59" s="15">
        <v>6</v>
      </c>
      <c r="I59" s="14">
        <f t="shared" si="38"/>
        <v>44</v>
      </c>
      <c r="J59" s="141">
        <v>12</v>
      </c>
      <c r="K59" s="141">
        <v>30</v>
      </c>
      <c r="L59" s="141">
        <v>2</v>
      </c>
      <c r="M59" s="141"/>
      <c r="N59" s="141"/>
      <c r="O59" s="141"/>
      <c r="P59" s="141"/>
      <c r="Q59" s="141"/>
      <c r="R59" s="141"/>
      <c r="S59" s="141"/>
      <c r="T59" s="15">
        <f t="shared" si="39"/>
        <v>44</v>
      </c>
      <c r="U59" s="141" t="s">
        <v>168</v>
      </c>
      <c r="V59" s="141"/>
      <c r="W59" s="141"/>
      <c r="X59" s="141"/>
      <c r="Y59" s="141"/>
      <c r="Z59" s="141"/>
      <c r="AA59" s="141"/>
      <c r="AB59" s="15"/>
      <c r="AC59" s="142"/>
    </row>
    <row r="60" spans="1:29" x14ac:dyDescent="0.25">
      <c r="A60" s="143" t="s">
        <v>194</v>
      </c>
      <c r="B60" s="84" t="s">
        <v>62</v>
      </c>
      <c r="C60" s="143">
        <v>4</v>
      </c>
      <c r="D60" s="141"/>
      <c r="E60" s="141"/>
      <c r="F60" s="142"/>
      <c r="G60" s="152">
        <f t="shared" si="37"/>
        <v>72</v>
      </c>
      <c r="H60" s="15"/>
      <c r="I60" s="14">
        <f t="shared" si="38"/>
        <v>72</v>
      </c>
      <c r="J60" s="141"/>
      <c r="K60" s="141">
        <v>72</v>
      </c>
      <c r="L60" s="141"/>
      <c r="M60" s="141"/>
      <c r="N60" s="141"/>
      <c r="O60" s="141"/>
      <c r="P60" s="141"/>
      <c r="Q60" s="141"/>
      <c r="R60" s="141"/>
      <c r="S60" s="141"/>
      <c r="T60" s="15" t="s">
        <v>280</v>
      </c>
      <c r="U60" s="141" t="s">
        <v>168</v>
      </c>
      <c r="V60" s="141"/>
      <c r="W60" s="141"/>
      <c r="X60" s="141"/>
      <c r="Y60" s="128"/>
      <c r="Z60" s="141"/>
      <c r="AA60" s="141"/>
      <c r="AB60" s="15"/>
      <c r="AC60" s="142"/>
    </row>
    <row r="61" spans="1:29" ht="15" customHeight="1" x14ac:dyDescent="0.25">
      <c r="A61" s="143" t="s">
        <v>195</v>
      </c>
      <c r="B61" s="84" t="s">
        <v>311</v>
      </c>
      <c r="C61" s="143">
        <v>4</v>
      </c>
      <c r="D61" s="141"/>
      <c r="E61" s="141"/>
      <c r="F61" s="142"/>
      <c r="G61" s="152">
        <f>H61+I61</f>
        <v>72</v>
      </c>
      <c r="H61" s="15"/>
      <c r="I61" s="14">
        <f t="shared" si="38"/>
        <v>72</v>
      </c>
      <c r="J61" s="141"/>
      <c r="K61" s="141">
        <v>72</v>
      </c>
      <c r="L61" s="141"/>
      <c r="M61" s="141"/>
      <c r="N61" s="141"/>
      <c r="O61" s="141"/>
      <c r="P61" s="141"/>
      <c r="Q61" s="141"/>
      <c r="R61" s="141"/>
      <c r="S61" s="141"/>
      <c r="T61" s="15" t="s">
        <v>280</v>
      </c>
      <c r="U61" s="141" t="s">
        <v>168</v>
      </c>
      <c r="V61" s="141"/>
      <c r="W61" s="141"/>
      <c r="X61" s="141"/>
      <c r="Y61" s="128"/>
      <c r="Z61" s="141"/>
      <c r="AA61" s="141"/>
      <c r="AB61" s="15"/>
      <c r="AC61" s="142"/>
    </row>
    <row r="62" spans="1:29" x14ac:dyDescent="0.25">
      <c r="A62" s="143" t="s">
        <v>134</v>
      </c>
      <c r="B62" s="84" t="s">
        <v>128</v>
      </c>
      <c r="C62" s="143"/>
      <c r="D62" s="141"/>
      <c r="E62" s="141">
        <v>4</v>
      </c>
      <c r="F62" s="142"/>
      <c r="G62" s="152">
        <f t="shared" si="37"/>
        <v>6</v>
      </c>
      <c r="H62" s="15"/>
      <c r="I62" s="14">
        <f t="shared" si="38"/>
        <v>6</v>
      </c>
      <c r="J62" s="141"/>
      <c r="K62" s="141"/>
      <c r="L62" s="141">
        <v>6</v>
      </c>
      <c r="M62" s="141"/>
      <c r="N62" s="141"/>
      <c r="O62" s="141"/>
      <c r="P62" s="141"/>
      <c r="Q62" s="141"/>
      <c r="R62" s="141"/>
      <c r="S62" s="141"/>
      <c r="T62" s="15">
        <f t="shared" ref="T62" si="40">I62</f>
        <v>6</v>
      </c>
      <c r="U62" s="141" t="s">
        <v>176</v>
      </c>
      <c r="V62" s="141"/>
      <c r="W62" s="10"/>
      <c r="X62" s="141"/>
      <c r="Y62" s="10"/>
      <c r="Z62" s="141"/>
      <c r="AA62" s="141"/>
      <c r="AB62" s="15"/>
      <c r="AC62" s="142"/>
    </row>
    <row r="63" spans="1:29" x14ac:dyDescent="0.25">
      <c r="A63" s="106" t="s">
        <v>131</v>
      </c>
      <c r="B63" s="107" t="s">
        <v>261</v>
      </c>
      <c r="C63" s="161">
        <v>3333</v>
      </c>
      <c r="D63" s="108"/>
      <c r="E63" s="108">
        <v>3</v>
      </c>
      <c r="F63" s="162"/>
      <c r="G63" s="153">
        <f>SUM(G64:G68)</f>
        <v>226</v>
      </c>
      <c r="H63" s="125">
        <f t="shared" ref="H63:R63" si="41">SUM(H64:H68)</f>
        <v>12</v>
      </c>
      <c r="I63" s="125">
        <f>SUM(I64:I68)</f>
        <v>214</v>
      </c>
      <c r="J63" s="125">
        <f t="shared" si="41"/>
        <v>32</v>
      </c>
      <c r="K63" s="125">
        <f t="shared" si="41"/>
        <v>172</v>
      </c>
      <c r="L63" s="125">
        <f t="shared" si="41"/>
        <v>10</v>
      </c>
      <c r="M63" s="125">
        <f t="shared" si="41"/>
        <v>0</v>
      </c>
      <c r="N63" s="125">
        <f t="shared" si="41"/>
        <v>0</v>
      </c>
      <c r="O63" s="125">
        <f t="shared" si="41"/>
        <v>0</v>
      </c>
      <c r="P63" s="125">
        <f t="shared" si="41"/>
        <v>0</v>
      </c>
      <c r="Q63" s="125">
        <f t="shared" si="41"/>
        <v>0</v>
      </c>
      <c r="R63" s="125">
        <f t="shared" si="41"/>
        <v>106</v>
      </c>
      <c r="S63" s="147" t="s">
        <v>176</v>
      </c>
      <c r="T63" s="109">
        <f t="shared" ref="T63" si="42">SUM(T64:T68)</f>
        <v>0</v>
      </c>
      <c r="U63" s="109">
        <f t="shared" ref="U63" si="43">SUM(U64:U68)</f>
        <v>0</v>
      </c>
      <c r="V63" s="109">
        <f t="shared" ref="V63" si="44">SUM(V64:V68)</f>
        <v>0</v>
      </c>
      <c r="W63" s="109">
        <f t="shared" ref="W63" si="45">SUM(W64:W68)</f>
        <v>0</v>
      </c>
      <c r="X63" s="109">
        <f t="shared" ref="X63" si="46">SUM(X64:X68)</f>
        <v>0</v>
      </c>
      <c r="Y63" s="109">
        <f t="shared" ref="Y63" si="47">SUM(Y64:Y68)</f>
        <v>0</v>
      </c>
      <c r="Z63" s="109">
        <f t="shared" ref="Z63" si="48">SUM(Z64:Z68)</f>
        <v>0</v>
      </c>
      <c r="AA63" s="109">
        <f t="shared" ref="AA63" si="49">SUM(AA64:AA68)</f>
        <v>0</v>
      </c>
      <c r="AB63" s="109">
        <f t="shared" ref="AB63" si="50">SUM(AB64:AB68)</f>
        <v>0</v>
      </c>
      <c r="AC63" s="110">
        <f t="shared" ref="AC63" si="51">SUM(AC64:AC68)</f>
        <v>0</v>
      </c>
    </row>
    <row r="64" spans="1:29" ht="15" customHeight="1" x14ac:dyDescent="0.25">
      <c r="A64" s="143" t="s">
        <v>238</v>
      </c>
      <c r="B64" s="84" t="s">
        <v>262</v>
      </c>
      <c r="C64" s="143">
        <v>3</v>
      </c>
      <c r="D64" s="141"/>
      <c r="E64" s="141"/>
      <c r="F64" s="142"/>
      <c r="G64" s="152">
        <f t="shared" si="37"/>
        <v>50</v>
      </c>
      <c r="H64" s="15">
        <v>6</v>
      </c>
      <c r="I64" s="14">
        <f t="shared" ref="I64:I68" si="52">J64+K64+L64+M64</f>
        <v>44</v>
      </c>
      <c r="J64" s="141">
        <v>12</v>
      </c>
      <c r="K64" s="141">
        <v>30</v>
      </c>
      <c r="L64" s="141">
        <v>2</v>
      </c>
      <c r="M64" s="141"/>
      <c r="N64" s="141"/>
      <c r="O64" s="141"/>
      <c r="P64" s="141"/>
      <c r="Q64" s="141"/>
      <c r="R64" s="15">
        <f>I64</f>
        <v>44</v>
      </c>
      <c r="S64" s="141" t="s">
        <v>168</v>
      </c>
      <c r="T64" s="141"/>
      <c r="U64" s="141"/>
      <c r="V64" s="15"/>
      <c r="W64" s="141"/>
      <c r="X64" s="141"/>
      <c r="Y64" s="141"/>
      <c r="Z64" s="141"/>
      <c r="AA64" s="141"/>
      <c r="AB64" s="15"/>
      <c r="AC64" s="142"/>
    </row>
    <row r="65" spans="1:29" x14ac:dyDescent="0.25">
      <c r="A65" s="143" t="s">
        <v>239</v>
      </c>
      <c r="B65" s="84" t="s">
        <v>263</v>
      </c>
      <c r="C65" s="143">
        <v>3</v>
      </c>
      <c r="D65" s="141"/>
      <c r="E65" s="141"/>
      <c r="F65" s="142"/>
      <c r="G65" s="152">
        <f>H65+I65</f>
        <v>62</v>
      </c>
      <c r="H65" s="15">
        <v>6</v>
      </c>
      <c r="I65" s="14">
        <f t="shared" si="52"/>
        <v>56</v>
      </c>
      <c r="J65" s="141">
        <v>20</v>
      </c>
      <c r="K65" s="141">
        <v>34</v>
      </c>
      <c r="L65" s="141">
        <v>2</v>
      </c>
      <c r="M65" s="141"/>
      <c r="N65" s="141"/>
      <c r="O65" s="141"/>
      <c r="P65" s="141"/>
      <c r="Q65" s="141"/>
      <c r="R65" s="15">
        <f>I65</f>
        <v>56</v>
      </c>
      <c r="S65" s="141" t="s">
        <v>168</v>
      </c>
      <c r="T65" s="141"/>
      <c r="U65" s="141"/>
      <c r="V65" s="15"/>
      <c r="W65" s="10"/>
      <c r="X65" s="141"/>
      <c r="Y65" s="141"/>
      <c r="Z65" s="141"/>
      <c r="AA65" s="141"/>
      <c r="AB65" s="15"/>
      <c r="AC65" s="142"/>
    </row>
    <row r="66" spans="1:29" x14ac:dyDescent="0.25">
      <c r="A66" s="143" t="s">
        <v>196</v>
      </c>
      <c r="B66" s="84" t="s">
        <v>62</v>
      </c>
      <c r="C66" s="143">
        <v>3</v>
      </c>
      <c r="D66" s="141"/>
      <c r="E66" s="141"/>
      <c r="F66" s="142"/>
      <c r="G66" s="152">
        <f>H66+I66</f>
        <v>36</v>
      </c>
      <c r="H66" s="15"/>
      <c r="I66" s="14">
        <f t="shared" si="52"/>
        <v>36</v>
      </c>
      <c r="J66" s="141"/>
      <c r="K66" s="141">
        <v>36</v>
      </c>
      <c r="L66" s="141"/>
      <c r="M66" s="141"/>
      <c r="N66" s="141"/>
      <c r="O66" s="141"/>
      <c r="P66" s="141"/>
      <c r="Q66" s="141"/>
      <c r="R66" s="141" t="s">
        <v>279</v>
      </c>
      <c r="S66" s="141" t="s">
        <v>168</v>
      </c>
      <c r="T66" s="141"/>
      <c r="U66" s="141"/>
      <c r="V66" s="15"/>
      <c r="W66" s="141"/>
      <c r="X66" s="141"/>
      <c r="Y66" s="141"/>
      <c r="Z66" s="141"/>
      <c r="AA66" s="141"/>
      <c r="AB66" s="15"/>
      <c r="AC66" s="142"/>
    </row>
    <row r="67" spans="1:29" ht="15" customHeight="1" x14ac:dyDescent="0.25">
      <c r="A67" s="143" t="s">
        <v>198</v>
      </c>
      <c r="B67" s="84" t="s">
        <v>311</v>
      </c>
      <c r="C67" s="143">
        <v>3</v>
      </c>
      <c r="D67" s="141"/>
      <c r="E67" s="141"/>
      <c r="F67" s="142"/>
      <c r="G67" s="152">
        <f>H67+I67</f>
        <v>72</v>
      </c>
      <c r="H67" s="15"/>
      <c r="I67" s="14">
        <f t="shared" si="52"/>
        <v>72</v>
      </c>
      <c r="J67" s="141"/>
      <c r="K67" s="141">
        <v>72</v>
      </c>
      <c r="L67" s="141"/>
      <c r="M67" s="141"/>
      <c r="N67" s="141"/>
      <c r="O67" s="141"/>
      <c r="P67" s="141"/>
      <c r="Q67" s="141"/>
      <c r="R67" s="141" t="s">
        <v>280</v>
      </c>
      <c r="S67" s="141" t="s">
        <v>168</v>
      </c>
      <c r="T67" s="141"/>
      <c r="U67" s="141"/>
      <c r="V67" s="15"/>
      <c r="W67" s="141"/>
      <c r="X67" s="141"/>
      <c r="Y67" s="141"/>
      <c r="Z67" s="141"/>
      <c r="AA67" s="141"/>
      <c r="AB67" s="15"/>
      <c r="AC67" s="142"/>
    </row>
    <row r="68" spans="1:29" x14ac:dyDescent="0.25">
      <c r="A68" s="143" t="s">
        <v>133</v>
      </c>
      <c r="B68" s="111" t="s">
        <v>128</v>
      </c>
      <c r="C68" s="143"/>
      <c r="D68" s="141"/>
      <c r="E68" s="141">
        <v>3</v>
      </c>
      <c r="F68" s="142"/>
      <c r="G68" s="152">
        <f>H68+I68</f>
        <v>6</v>
      </c>
      <c r="H68" s="15"/>
      <c r="I68" s="14">
        <f t="shared" si="52"/>
        <v>6</v>
      </c>
      <c r="J68" s="141"/>
      <c r="K68" s="141"/>
      <c r="L68" s="141">
        <v>6</v>
      </c>
      <c r="M68" s="141"/>
      <c r="N68" s="141"/>
      <c r="O68" s="141"/>
      <c r="P68" s="141"/>
      <c r="Q68" s="141"/>
      <c r="R68" s="141">
        <f>I68</f>
        <v>6</v>
      </c>
      <c r="S68" s="141" t="s">
        <v>176</v>
      </c>
      <c r="T68" s="141"/>
      <c r="U68" s="141"/>
      <c r="V68" s="15"/>
      <c r="W68" s="141"/>
      <c r="X68" s="141"/>
      <c r="Y68" s="10"/>
      <c r="Z68" s="141"/>
      <c r="AA68" s="141"/>
      <c r="AB68" s="15"/>
      <c r="AC68" s="142"/>
    </row>
    <row r="69" spans="1:29" ht="28.5" x14ac:dyDescent="0.25">
      <c r="A69" s="106" t="s">
        <v>240</v>
      </c>
      <c r="B69" s="107" t="s">
        <v>264</v>
      </c>
      <c r="C69" s="161">
        <v>55555</v>
      </c>
      <c r="D69" s="108"/>
      <c r="E69" s="108">
        <v>5</v>
      </c>
      <c r="F69" s="162">
        <v>5</v>
      </c>
      <c r="G69" s="153">
        <f>SUM(G70:G75)</f>
        <v>588</v>
      </c>
      <c r="H69" s="125">
        <f t="shared" ref="H69:V69" si="53">SUM(H70:H75)</f>
        <v>28</v>
      </c>
      <c r="I69" s="125">
        <f t="shared" si="53"/>
        <v>560</v>
      </c>
      <c r="J69" s="125">
        <f t="shared" si="53"/>
        <v>138</v>
      </c>
      <c r="K69" s="125">
        <f t="shared" si="53"/>
        <v>400</v>
      </c>
      <c r="L69" s="125">
        <f t="shared" si="53"/>
        <v>12</v>
      </c>
      <c r="M69" s="125">
        <f t="shared" si="53"/>
        <v>10</v>
      </c>
      <c r="N69" s="125">
        <f t="shared" si="53"/>
        <v>0</v>
      </c>
      <c r="O69" s="125">
        <f t="shared" si="53"/>
        <v>0</v>
      </c>
      <c r="P69" s="125">
        <f t="shared" si="53"/>
        <v>0</v>
      </c>
      <c r="Q69" s="125">
        <f t="shared" si="53"/>
        <v>0</v>
      </c>
      <c r="R69" s="125">
        <f t="shared" si="53"/>
        <v>0</v>
      </c>
      <c r="S69" s="125">
        <f t="shared" si="53"/>
        <v>0</v>
      </c>
      <c r="T69" s="125">
        <f t="shared" si="53"/>
        <v>0</v>
      </c>
      <c r="U69" s="125">
        <f t="shared" si="53"/>
        <v>0</v>
      </c>
      <c r="V69" s="125">
        <f t="shared" si="53"/>
        <v>380</v>
      </c>
      <c r="W69" s="147" t="s">
        <v>176</v>
      </c>
      <c r="X69" s="109">
        <f t="shared" ref="X69" si="54">SUM(X70:X75)</f>
        <v>0</v>
      </c>
      <c r="Y69" s="109">
        <f t="shared" ref="Y69" si="55">SUM(Y70:Y75)</f>
        <v>0</v>
      </c>
      <c r="Z69" s="109">
        <f t="shared" ref="Z69" si="56">SUM(Z70:Z75)</f>
        <v>0</v>
      </c>
      <c r="AA69" s="109">
        <f t="shared" ref="AA69" si="57">SUM(AA70:AA75)</f>
        <v>0</v>
      </c>
      <c r="AB69" s="109">
        <f t="shared" ref="AB69" si="58">SUM(AB70:AB75)</f>
        <v>0</v>
      </c>
      <c r="AC69" s="110">
        <f t="shared" ref="AC69" si="59">SUM(AC70:AC75)</f>
        <v>0</v>
      </c>
    </row>
    <row r="70" spans="1:29" ht="15.75" customHeight="1" x14ac:dyDescent="0.25">
      <c r="A70" s="143" t="s">
        <v>241</v>
      </c>
      <c r="B70" s="84" t="s">
        <v>265</v>
      </c>
      <c r="C70" s="143">
        <v>5</v>
      </c>
      <c r="D70" s="141"/>
      <c r="E70" s="141"/>
      <c r="F70" s="142">
        <v>5</v>
      </c>
      <c r="G70" s="152">
        <f>H70+I70</f>
        <v>132</v>
      </c>
      <c r="H70" s="15">
        <v>16</v>
      </c>
      <c r="I70" s="14">
        <f>J70+K70+L70+M70</f>
        <v>116</v>
      </c>
      <c r="J70" s="141">
        <v>34</v>
      </c>
      <c r="K70" s="141">
        <v>70</v>
      </c>
      <c r="L70" s="141">
        <v>2</v>
      </c>
      <c r="M70" s="141">
        <v>10</v>
      </c>
      <c r="N70" s="141"/>
      <c r="O70" s="141"/>
      <c r="P70" s="141"/>
      <c r="Q70" s="141"/>
      <c r="R70" s="15"/>
      <c r="S70" s="141"/>
      <c r="T70" s="141"/>
      <c r="U70" s="141"/>
      <c r="V70" s="15">
        <f>I70</f>
        <v>116</v>
      </c>
      <c r="W70" s="141" t="s">
        <v>168</v>
      </c>
      <c r="X70" s="141"/>
      <c r="Y70" s="141"/>
      <c r="Z70" s="141"/>
      <c r="AA70" s="141"/>
      <c r="AB70" s="15"/>
      <c r="AC70" s="142"/>
    </row>
    <row r="71" spans="1:29" x14ac:dyDescent="0.25">
      <c r="A71" s="143" t="s">
        <v>242</v>
      </c>
      <c r="B71" s="84" t="s">
        <v>266</v>
      </c>
      <c r="C71" s="143">
        <v>5</v>
      </c>
      <c r="D71" s="141"/>
      <c r="E71" s="141"/>
      <c r="F71" s="142"/>
      <c r="G71" s="152">
        <f t="shared" ref="G71:G83" si="60">H71+I71</f>
        <v>142</v>
      </c>
      <c r="H71" s="15">
        <v>6</v>
      </c>
      <c r="I71" s="14">
        <f t="shared" ref="I71:I75" si="61">J71+K71+L71+M71</f>
        <v>136</v>
      </c>
      <c r="J71" s="141">
        <v>64</v>
      </c>
      <c r="K71" s="141">
        <v>70</v>
      </c>
      <c r="L71" s="141">
        <v>2</v>
      </c>
      <c r="M71" s="141"/>
      <c r="N71" s="141"/>
      <c r="O71" s="141"/>
      <c r="P71" s="141"/>
      <c r="Q71" s="141"/>
      <c r="R71" s="15"/>
      <c r="S71" s="141"/>
      <c r="T71" s="141"/>
      <c r="U71" s="141"/>
      <c r="V71" s="15">
        <f t="shared" ref="V71:V75" si="62">I71</f>
        <v>136</v>
      </c>
      <c r="W71" s="141" t="s">
        <v>168</v>
      </c>
      <c r="X71" s="141"/>
      <c r="Y71" s="141"/>
      <c r="Z71" s="141"/>
      <c r="AA71" s="141"/>
      <c r="AB71" s="15"/>
      <c r="AC71" s="142"/>
    </row>
    <row r="72" spans="1:29" x14ac:dyDescent="0.25">
      <c r="A72" s="143" t="s">
        <v>243</v>
      </c>
      <c r="B72" s="84" t="s">
        <v>267</v>
      </c>
      <c r="C72" s="143">
        <v>5</v>
      </c>
      <c r="D72" s="141"/>
      <c r="E72" s="141"/>
      <c r="F72" s="142"/>
      <c r="G72" s="152">
        <f t="shared" si="60"/>
        <v>128</v>
      </c>
      <c r="H72" s="15">
        <v>6</v>
      </c>
      <c r="I72" s="14">
        <f t="shared" si="61"/>
        <v>122</v>
      </c>
      <c r="J72" s="141">
        <v>40</v>
      </c>
      <c r="K72" s="141">
        <v>80</v>
      </c>
      <c r="L72" s="141">
        <v>2</v>
      </c>
      <c r="M72" s="141"/>
      <c r="N72" s="141"/>
      <c r="O72" s="141"/>
      <c r="P72" s="141"/>
      <c r="Q72" s="141"/>
      <c r="R72" s="15"/>
      <c r="S72" s="141"/>
      <c r="T72" s="141"/>
      <c r="U72" s="141"/>
      <c r="V72" s="15">
        <f t="shared" si="62"/>
        <v>122</v>
      </c>
      <c r="W72" s="141" t="s">
        <v>168</v>
      </c>
      <c r="X72" s="141"/>
      <c r="Y72" s="141"/>
      <c r="Z72" s="141"/>
      <c r="AA72" s="141"/>
      <c r="AB72" s="15"/>
      <c r="AC72" s="142"/>
    </row>
    <row r="73" spans="1:29" x14ac:dyDescent="0.25">
      <c r="A73" s="143" t="s">
        <v>244</v>
      </c>
      <c r="B73" s="84" t="s">
        <v>197</v>
      </c>
      <c r="C73" s="143">
        <v>5</v>
      </c>
      <c r="D73" s="141"/>
      <c r="E73" s="141"/>
      <c r="F73" s="142"/>
      <c r="G73" s="152">
        <f t="shared" si="60"/>
        <v>72</v>
      </c>
      <c r="H73" s="15"/>
      <c r="I73" s="14">
        <f t="shared" si="61"/>
        <v>72</v>
      </c>
      <c r="J73" s="141"/>
      <c r="K73" s="141">
        <v>72</v>
      </c>
      <c r="L73" s="141"/>
      <c r="M73" s="141"/>
      <c r="N73" s="141"/>
      <c r="O73" s="141"/>
      <c r="P73" s="141"/>
      <c r="Q73" s="141"/>
      <c r="R73" s="15"/>
      <c r="S73" s="141"/>
      <c r="T73" s="141"/>
      <c r="U73" s="141"/>
      <c r="V73" s="15" t="s">
        <v>280</v>
      </c>
      <c r="W73" s="141" t="s">
        <v>168</v>
      </c>
      <c r="X73" s="141"/>
      <c r="Y73" s="141"/>
      <c r="Z73" s="141"/>
      <c r="AA73" s="141"/>
      <c r="AB73" s="15"/>
      <c r="AC73" s="142"/>
    </row>
    <row r="74" spans="1:29" ht="15" customHeight="1" x14ac:dyDescent="0.25">
      <c r="A74" s="143" t="s">
        <v>245</v>
      </c>
      <c r="B74" s="84" t="s">
        <v>311</v>
      </c>
      <c r="C74" s="143">
        <v>5</v>
      </c>
      <c r="D74" s="141"/>
      <c r="E74" s="141"/>
      <c r="F74" s="142"/>
      <c r="G74" s="152">
        <f t="shared" si="60"/>
        <v>108</v>
      </c>
      <c r="H74" s="15"/>
      <c r="I74" s="14">
        <f t="shared" si="61"/>
        <v>108</v>
      </c>
      <c r="J74" s="141"/>
      <c r="K74" s="141">
        <v>108</v>
      </c>
      <c r="L74" s="141"/>
      <c r="M74" s="141"/>
      <c r="N74" s="141"/>
      <c r="O74" s="141"/>
      <c r="P74" s="141"/>
      <c r="Q74" s="141"/>
      <c r="R74" s="15"/>
      <c r="S74" s="141"/>
      <c r="T74" s="141"/>
      <c r="U74" s="141"/>
      <c r="V74" s="15" t="s">
        <v>281</v>
      </c>
      <c r="W74" s="141" t="s">
        <v>168</v>
      </c>
      <c r="X74" s="141"/>
      <c r="Y74" s="141"/>
      <c r="Z74" s="141"/>
      <c r="AA74" s="141"/>
      <c r="AB74" s="15"/>
      <c r="AC74" s="142"/>
    </row>
    <row r="75" spans="1:29" x14ac:dyDescent="0.25">
      <c r="A75" s="143" t="s">
        <v>246</v>
      </c>
      <c r="B75" s="84" t="s">
        <v>128</v>
      </c>
      <c r="C75" s="143"/>
      <c r="D75" s="141"/>
      <c r="E75" s="141">
        <v>5</v>
      </c>
      <c r="F75" s="142"/>
      <c r="G75" s="152">
        <f t="shared" si="60"/>
        <v>6</v>
      </c>
      <c r="H75" s="15"/>
      <c r="I75" s="14">
        <f t="shared" si="61"/>
        <v>6</v>
      </c>
      <c r="J75" s="141"/>
      <c r="K75" s="141"/>
      <c r="L75" s="141">
        <v>6</v>
      </c>
      <c r="M75" s="141"/>
      <c r="N75" s="141"/>
      <c r="O75" s="141"/>
      <c r="P75" s="141"/>
      <c r="Q75" s="141"/>
      <c r="R75" s="15"/>
      <c r="S75" s="141"/>
      <c r="T75" s="141"/>
      <c r="U75" s="141"/>
      <c r="V75" s="15">
        <f t="shared" si="62"/>
        <v>6</v>
      </c>
      <c r="W75" s="141" t="s">
        <v>176</v>
      </c>
      <c r="X75" s="141"/>
      <c r="Y75" s="141"/>
      <c r="Z75" s="141"/>
      <c r="AA75" s="10"/>
      <c r="AB75" s="15"/>
      <c r="AC75" s="142"/>
    </row>
    <row r="76" spans="1:29" x14ac:dyDescent="0.25">
      <c r="A76" s="106" t="s">
        <v>247</v>
      </c>
      <c r="B76" s="107" t="s">
        <v>268</v>
      </c>
      <c r="C76" s="163">
        <v>666666</v>
      </c>
      <c r="D76" s="108"/>
      <c r="E76" s="108">
        <v>6</v>
      </c>
      <c r="F76" s="162">
        <v>6</v>
      </c>
      <c r="G76" s="153">
        <f>SUM(G77:G83)</f>
        <v>564</v>
      </c>
      <c r="H76" s="125">
        <f t="shared" ref="H76:W76" si="63">SUM(H77:H83)</f>
        <v>34</v>
      </c>
      <c r="I76" s="125">
        <f>SUM(I77:I83)</f>
        <v>530</v>
      </c>
      <c r="J76" s="125">
        <f t="shared" si="63"/>
        <v>118</v>
      </c>
      <c r="K76" s="125">
        <f>SUM(K77:K83)</f>
        <v>388</v>
      </c>
      <c r="L76" s="125">
        <f t="shared" si="63"/>
        <v>14</v>
      </c>
      <c r="M76" s="125">
        <f t="shared" si="63"/>
        <v>10</v>
      </c>
      <c r="N76" s="125">
        <f t="shared" si="63"/>
        <v>0</v>
      </c>
      <c r="O76" s="125">
        <f t="shared" si="63"/>
        <v>0</v>
      </c>
      <c r="P76" s="125">
        <f t="shared" si="63"/>
        <v>0</v>
      </c>
      <c r="Q76" s="125">
        <f t="shared" si="63"/>
        <v>0</v>
      </c>
      <c r="R76" s="125">
        <f t="shared" si="63"/>
        <v>0</v>
      </c>
      <c r="S76" s="125">
        <f t="shared" si="63"/>
        <v>0</v>
      </c>
      <c r="T76" s="125">
        <f t="shared" si="63"/>
        <v>0</v>
      </c>
      <c r="U76" s="125">
        <f t="shared" si="63"/>
        <v>0</v>
      </c>
      <c r="V76" s="125">
        <f t="shared" si="63"/>
        <v>0</v>
      </c>
      <c r="W76" s="125">
        <f t="shared" si="63"/>
        <v>0</v>
      </c>
      <c r="X76" s="125">
        <f>SUM(X77:X83)</f>
        <v>314</v>
      </c>
      <c r="Y76" s="147" t="s">
        <v>176</v>
      </c>
      <c r="Z76" s="109">
        <f t="shared" ref="Z76" si="64">SUM(Z77:Z83)</f>
        <v>0</v>
      </c>
      <c r="AA76" s="109">
        <f t="shared" ref="AA76" si="65">SUM(AA77:AA83)</f>
        <v>0</v>
      </c>
      <c r="AB76" s="109">
        <f t="shared" ref="AB76" si="66">SUM(AB77:AB83)</f>
        <v>0</v>
      </c>
      <c r="AC76" s="110">
        <f t="shared" ref="AC76" si="67">SUM(AC77:AC83)</f>
        <v>0</v>
      </c>
    </row>
    <row r="77" spans="1:29" ht="15.75" customHeight="1" x14ac:dyDescent="0.25">
      <c r="A77" s="143" t="s">
        <v>248</v>
      </c>
      <c r="B77" s="84" t="s">
        <v>269</v>
      </c>
      <c r="C77" s="143">
        <v>6</v>
      </c>
      <c r="D77" s="141"/>
      <c r="E77" s="141"/>
      <c r="F77" s="142"/>
      <c r="G77" s="152">
        <f t="shared" si="60"/>
        <v>92</v>
      </c>
      <c r="H77" s="15">
        <v>6</v>
      </c>
      <c r="I77" s="14">
        <f t="shared" ref="I77:I83" si="68">J77+K77+L77+M77</f>
        <v>86</v>
      </c>
      <c r="J77" s="141">
        <v>34</v>
      </c>
      <c r="K77" s="141">
        <v>50</v>
      </c>
      <c r="L77" s="141">
        <v>2</v>
      </c>
      <c r="M77" s="141"/>
      <c r="N77" s="141"/>
      <c r="O77" s="141"/>
      <c r="P77" s="141"/>
      <c r="Q77" s="141"/>
      <c r="R77" s="15"/>
      <c r="S77" s="141"/>
      <c r="T77" s="141"/>
      <c r="U77" s="141"/>
      <c r="V77" s="141"/>
      <c r="W77" s="141"/>
      <c r="X77" s="15">
        <f>I77</f>
        <v>86</v>
      </c>
      <c r="Y77" s="141" t="s">
        <v>168</v>
      </c>
      <c r="Z77" s="141"/>
      <c r="AA77" s="141"/>
      <c r="AB77" s="15"/>
      <c r="AC77" s="142"/>
    </row>
    <row r="78" spans="1:29" ht="30" x14ac:dyDescent="0.25">
      <c r="A78" s="143" t="s">
        <v>249</v>
      </c>
      <c r="B78" s="84" t="s">
        <v>270</v>
      </c>
      <c r="C78" s="143">
        <v>6</v>
      </c>
      <c r="D78" s="141"/>
      <c r="E78" s="141"/>
      <c r="F78" s="142"/>
      <c r="G78" s="152">
        <f t="shared" si="60"/>
        <v>92</v>
      </c>
      <c r="H78" s="15">
        <v>6</v>
      </c>
      <c r="I78" s="14">
        <f t="shared" si="68"/>
        <v>86</v>
      </c>
      <c r="J78" s="141">
        <v>34</v>
      </c>
      <c r="K78" s="141">
        <v>50</v>
      </c>
      <c r="L78" s="141">
        <v>2</v>
      </c>
      <c r="M78" s="141"/>
      <c r="N78" s="141"/>
      <c r="O78" s="141"/>
      <c r="P78" s="141"/>
      <c r="Q78" s="141"/>
      <c r="R78" s="15"/>
      <c r="S78" s="141"/>
      <c r="T78" s="141"/>
      <c r="U78" s="141"/>
      <c r="V78" s="141"/>
      <c r="W78" s="141"/>
      <c r="X78" s="15">
        <f t="shared" ref="X78:X83" si="69">I78</f>
        <v>86</v>
      </c>
      <c r="Y78" s="141" t="s">
        <v>168</v>
      </c>
      <c r="Z78" s="141"/>
      <c r="AA78" s="141"/>
      <c r="AB78" s="15"/>
      <c r="AC78" s="142"/>
    </row>
    <row r="79" spans="1:29" ht="30" x14ac:dyDescent="0.25">
      <c r="A79" s="143" t="s">
        <v>250</v>
      </c>
      <c r="B79" s="84" t="s">
        <v>271</v>
      </c>
      <c r="C79" s="143">
        <v>6</v>
      </c>
      <c r="D79" s="141"/>
      <c r="E79" s="141"/>
      <c r="F79" s="142">
        <v>6</v>
      </c>
      <c r="G79" s="152">
        <f t="shared" si="60"/>
        <v>114</v>
      </c>
      <c r="H79" s="15">
        <v>16</v>
      </c>
      <c r="I79" s="14">
        <f>J79+K79+L79+M79</f>
        <v>98</v>
      </c>
      <c r="J79" s="141">
        <v>34</v>
      </c>
      <c r="K79" s="141">
        <v>52</v>
      </c>
      <c r="L79" s="141">
        <v>2</v>
      </c>
      <c r="M79" s="141">
        <v>10</v>
      </c>
      <c r="N79" s="141"/>
      <c r="O79" s="141"/>
      <c r="P79" s="141"/>
      <c r="Q79" s="141"/>
      <c r="R79" s="15"/>
      <c r="S79" s="141"/>
      <c r="T79" s="141"/>
      <c r="U79" s="141"/>
      <c r="V79" s="141"/>
      <c r="W79" s="141"/>
      <c r="X79" s="15">
        <f t="shared" si="69"/>
        <v>98</v>
      </c>
      <c r="Y79" s="141" t="s">
        <v>168</v>
      </c>
      <c r="Z79" s="141"/>
      <c r="AA79" s="141"/>
      <c r="AB79" s="15"/>
      <c r="AC79" s="142"/>
    </row>
    <row r="80" spans="1:29" x14ac:dyDescent="0.25">
      <c r="A80" s="143" t="s">
        <v>251</v>
      </c>
      <c r="B80" s="84" t="s">
        <v>272</v>
      </c>
      <c r="C80" s="143">
        <v>6</v>
      </c>
      <c r="D80" s="141"/>
      <c r="E80" s="141"/>
      <c r="F80" s="142"/>
      <c r="G80" s="152">
        <f>H80+I80</f>
        <v>44</v>
      </c>
      <c r="H80" s="15">
        <v>6</v>
      </c>
      <c r="I80" s="14">
        <f t="shared" si="68"/>
        <v>38</v>
      </c>
      <c r="J80" s="141">
        <v>16</v>
      </c>
      <c r="K80" s="141">
        <v>20</v>
      </c>
      <c r="L80" s="141">
        <v>2</v>
      </c>
      <c r="M80" s="141"/>
      <c r="N80" s="141"/>
      <c r="O80" s="141"/>
      <c r="P80" s="141"/>
      <c r="Q80" s="141"/>
      <c r="R80" s="15"/>
      <c r="S80" s="141"/>
      <c r="T80" s="141"/>
      <c r="U80" s="141"/>
      <c r="V80" s="141"/>
      <c r="W80" s="141"/>
      <c r="X80" s="15">
        <f t="shared" si="69"/>
        <v>38</v>
      </c>
      <c r="Y80" s="141" t="s">
        <v>168</v>
      </c>
      <c r="Z80" s="141"/>
      <c r="AA80" s="141"/>
      <c r="AB80" s="15"/>
      <c r="AC80" s="142"/>
    </row>
    <row r="81" spans="1:29" x14ac:dyDescent="0.25">
      <c r="A81" s="143" t="s">
        <v>252</v>
      </c>
      <c r="B81" s="84" t="s">
        <v>197</v>
      </c>
      <c r="C81" s="143">
        <v>6</v>
      </c>
      <c r="D81" s="141"/>
      <c r="E81" s="141"/>
      <c r="F81" s="142"/>
      <c r="G81" s="152">
        <f t="shared" si="60"/>
        <v>108</v>
      </c>
      <c r="H81" s="15"/>
      <c r="I81" s="14">
        <f t="shared" si="68"/>
        <v>108</v>
      </c>
      <c r="J81" s="141"/>
      <c r="K81" s="141">
        <v>108</v>
      </c>
      <c r="L81" s="141"/>
      <c r="M81" s="141"/>
      <c r="N81" s="141"/>
      <c r="O81" s="141"/>
      <c r="P81" s="141"/>
      <c r="Q81" s="141"/>
      <c r="R81" s="15"/>
      <c r="S81" s="141"/>
      <c r="T81" s="141"/>
      <c r="U81" s="141"/>
      <c r="V81" s="141"/>
      <c r="W81" s="141"/>
      <c r="X81" s="15" t="s">
        <v>281</v>
      </c>
      <c r="Y81" s="141" t="s">
        <v>168</v>
      </c>
      <c r="Z81" s="141"/>
      <c r="AA81" s="141"/>
      <c r="AB81" s="15"/>
      <c r="AC81" s="142"/>
    </row>
    <row r="82" spans="1:29" ht="15" customHeight="1" x14ac:dyDescent="0.25">
      <c r="A82" s="143" t="s">
        <v>253</v>
      </c>
      <c r="B82" s="84" t="s">
        <v>311</v>
      </c>
      <c r="C82" s="143">
        <v>6</v>
      </c>
      <c r="D82" s="141"/>
      <c r="E82" s="141"/>
      <c r="F82" s="142"/>
      <c r="G82" s="152">
        <f t="shared" si="60"/>
        <v>108</v>
      </c>
      <c r="H82" s="15"/>
      <c r="I82" s="14">
        <f t="shared" si="68"/>
        <v>108</v>
      </c>
      <c r="J82" s="141"/>
      <c r="K82" s="141">
        <v>108</v>
      </c>
      <c r="L82" s="141"/>
      <c r="M82" s="141"/>
      <c r="N82" s="141"/>
      <c r="O82" s="141"/>
      <c r="P82" s="141"/>
      <c r="Q82" s="141"/>
      <c r="R82" s="15"/>
      <c r="S82" s="141"/>
      <c r="T82" s="141"/>
      <c r="U82" s="141"/>
      <c r="V82" s="141"/>
      <c r="W82" s="141"/>
      <c r="X82" s="15" t="s">
        <v>281</v>
      </c>
      <c r="Y82" s="141" t="s">
        <v>168</v>
      </c>
      <c r="Z82" s="141"/>
      <c r="AA82" s="141"/>
      <c r="AB82" s="15"/>
      <c r="AC82" s="142"/>
    </row>
    <row r="83" spans="1:29" x14ac:dyDescent="0.25">
      <c r="A83" s="143" t="s">
        <v>254</v>
      </c>
      <c r="B83" s="84" t="s">
        <v>128</v>
      </c>
      <c r="C83" s="143"/>
      <c r="D83" s="141"/>
      <c r="E83" s="141">
        <v>6</v>
      </c>
      <c r="F83" s="142"/>
      <c r="G83" s="152">
        <f t="shared" si="60"/>
        <v>6</v>
      </c>
      <c r="H83" s="15"/>
      <c r="I83" s="14">
        <f t="shared" si="68"/>
        <v>6</v>
      </c>
      <c r="J83" s="141"/>
      <c r="K83" s="141"/>
      <c r="L83" s="141">
        <v>6</v>
      </c>
      <c r="M83" s="141"/>
      <c r="N83" s="141"/>
      <c r="O83" s="141"/>
      <c r="P83" s="141"/>
      <c r="Q83" s="141"/>
      <c r="R83" s="15"/>
      <c r="S83" s="141"/>
      <c r="T83" s="141"/>
      <c r="U83" s="141"/>
      <c r="V83" s="141"/>
      <c r="W83" s="141"/>
      <c r="X83" s="15">
        <f t="shared" si="69"/>
        <v>6</v>
      </c>
      <c r="Y83" s="141" t="s">
        <v>176</v>
      </c>
      <c r="Z83" s="141"/>
      <c r="AA83" s="10"/>
      <c r="AB83" s="15"/>
      <c r="AC83" s="142"/>
    </row>
    <row r="84" spans="1:29" ht="28.5" x14ac:dyDescent="0.25">
      <c r="A84" s="106" t="s">
        <v>255</v>
      </c>
      <c r="B84" s="107" t="s">
        <v>273</v>
      </c>
      <c r="C84" s="161">
        <v>7777</v>
      </c>
      <c r="D84" s="108"/>
      <c r="E84" s="108">
        <v>7</v>
      </c>
      <c r="F84" s="162">
        <v>7</v>
      </c>
      <c r="G84" s="153">
        <f>SUM(G85:G89)</f>
        <v>402</v>
      </c>
      <c r="H84" s="109">
        <f t="shared" ref="H84:Z84" si="70">SUM(H85:H89)</f>
        <v>12</v>
      </c>
      <c r="I84" s="109">
        <f t="shared" si="70"/>
        <v>390</v>
      </c>
      <c r="J84" s="109">
        <f t="shared" si="70"/>
        <v>38</v>
      </c>
      <c r="K84" s="109">
        <f t="shared" si="70"/>
        <v>332</v>
      </c>
      <c r="L84" s="109">
        <f t="shared" si="70"/>
        <v>10</v>
      </c>
      <c r="M84" s="109">
        <f t="shared" si="70"/>
        <v>10</v>
      </c>
      <c r="N84" s="109">
        <f t="shared" si="70"/>
        <v>0</v>
      </c>
      <c r="O84" s="109">
        <f t="shared" si="70"/>
        <v>0</v>
      </c>
      <c r="P84" s="109">
        <f t="shared" si="70"/>
        <v>0</v>
      </c>
      <c r="Q84" s="109">
        <f t="shared" si="70"/>
        <v>0</v>
      </c>
      <c r="R84" s="109">
        <f t="shared" si="70"/>
        <v>0</v>
      </c>
      <c r="S84" s="109">
        <f t="shared" si="70"/>
        <v>0</v>
      </c>
      <c r="T84" s="109">
        <f t="shared" si="70"/>
        <v>0</v>
      </c>
      <c r="U84" s="109">
        <f t="shared" si="70"/>
        <v>0</v>
      </c>
      <c r="V84" s="109">
        <f t="shared" si="70"/>
        <v>0</v>
      </c>
      <c r="W84" s="109">
        <f t="shared" si="70"/>
        <v>0</v>
      </c>
      <c r="X84" s="109">
        <f t="shared" si="70"/>
        <v>0</v>
      </c>
      <c r="Y84" s="109">
        <f t="shared" si="70"/>
        <v>0</v>
      </c>
      <c r="Z84" s="109">
        <f t="shared" si="70"/>
        <v>138</v>
      </c>
      <c r="AA84" s="147" t="s">
        <v>176</v>
      </c>
      <c r="AB84" s="109">
        <f t="shared" ref="AB84" si="71">SUM(AB85:AB89)</f>
        <v>0</v>
      </c>
      <c r="AC84" s="110">
        <f t="shared" ref="AC84" si="72">SUM(AC85:AC89)</f>
        <v>0</v>
      </c>
    </row>
    <row r="85" spans="1:29" x14ac:dyDescent="0.25">
      <c r="A85" s="143" t="s">
        <v>256</v>
      </c>
      <c r="B85" s="84" t="s">
        <v>274</v>
      </c>
      <c r="C85" s="143">
        <v>7</v>
      </c>
      <c r="D85" s="141"/>
      <c r="E85" s="141"/>
      <c r="F85" s="142">
        <v>7</v>
      </c>
      <c r="G85" s="152">
        <f>H85+I85</f>
        <v>96</v>
      </c>
      <c r="H85" s="15">
        <v>6</v>
      </c>
      <c r="I85" s="14">
        <f t="shared" ref="I85:I89" si="73">J85+K85+L85+M85</f>
        <v>90</v>
      </c>
      <c r="J85" s="141">
        <v>26</v>
      </c>
      <c r="K85" s="141">
        <v>52</v>
      </c>
      <c r="L85" s="141">
        <v>2</v>
      </c>
      <c r="M85" s="141">
        <v>10</v>
      </c>
      <c r="N85" s="141"/>
      <c r="O85" s="141"/>
      <c r="P85" s="141"/>
      <c r="Q85" s="141"/>
      <c r="R85" s="141"/>
      <c r="S85" s="141"/>
      <c r="T85" s="141"/>
      <c r="U85" s="141"/>
      <c r="V85" s="15"/>
      <c r="W85" s="141"/>
      <c r="X85" s="141"/>
      <c r="Y85" s="141"/>
      <c r="Z85" s="15">
        <f>I85</f>
        <v>90</v>
      </c>
      <c r="AA85" s="141" t="s">
        <v>168</v>
      </c>
      <c r="AB85" s="15"/>
      <c r="AC85" s="142"/>
    </row>
    <row r="86" spans="1:29" x14ac:dyDescent="0.25">
      <c r="A86" s="143" t="s">
        <v>257</v>
      </c>
      <c r="B86" s="84" t="s">
        <v>275</v>
      </c>
      <c r="C86" s="143">
        <v>7</v>
      </c>
      <c r="D86" s="141"/>
      <c r="E86" s="141"/>
      <c r="F86" s="142"/>
      <c r="G86" s="152">
        <f>H86+I86</f>
        <v>48</v>
      </c>
      <c r="H86" s="15">
        <v>6</v>
      </c>
      <c r="I86" s="14">
        <f t="shared" si="73"/>
        <v>42</v>
      </c>
      <c r="J86" s="141">
        <v>12</v>
      </c>
      <c r="K86" s="141">
        <v>28</v>
      </c>
      <c r="L86" s="141">
        <v>2</v>
      </c>
      <c r="M86" s="141"/>
      <c r="N86" s="141"/>
      <c r="O86" s="141"/>
      <c r="P86" s="141"/>
      <c r="Q86" s="141"/>
      <c r="R86" s="141"/>
      <c r="S86" s="141"/>
      <c r="T86" s="141"/>
      <c r="U86" s="141"/>
      <c r="V86" s="15"/>
      <c r="W86" s="10"/>
      <c r="X86" s="141"/>
      <c r="Y86" s="141"/>
      <c r="Z86" s="15">
        <f t="shared" ref="Z86:Z89" si="74">I86</f>
        <v>42</v>
      </c>
      <c r="AA86" s="141" t="s">
        <v>168</v>
      </c>
      <c r="AB86" s="15"/>
      <c r="AC86" s="142"/>
    </row>
    <row r="87" spans="1:29" x14ac:dyDescent="0.25">
      <c r="A87" s="143" t="s">
        <v>258</v>
      </c>
      <c r="B87" s="84" t="s">
        <v>62</v>
      </c>
      <c r="C87" s="143">
        <v>7</v>
      </c>
      <c r="D87" s="141"/>
      <c r="E87" s="141"/>
      <c r="F87" s="142"/>
      <c r="G87" s="152">
        <f>H87+I87</f>
        <v>108</v>
      </c>
      <c r="H87" s="15"/>
      <c r="I87" s="14">
        <f t="shared" si="73"/>
        <v>108</v>
      </c>
      <c r="J87" s="141"/>
      <c r="K87" s="141">
        <v>108</v>
      </c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5"/>
      <c r="W87" s="141"/>
      <c r="X87" s="141"/>
      <c r="Y87" s="141"/>
      <c r="Z87" s="15" t="s">
        <v>281</v>
      </c>
      <c r="AA87" s="141" t="s">
        <v>168</v>
      </c>
      <c r="AB87" s="15"/>
      <c r="AC87" s="142"/>
    </row>
    <row r="88" spans="1:29" ht="15" customHeight="1" x14ac:dyDescent="0.25">
      <c r="A88" s="143" t="s">
        <v>259</v>
      </c>
      <c r="B88" s="84" t="s">
        <v>311</v>
      </c>
      <c r="C88" s="143">
        <v>7</v>
      </c>
      <c r="D88" s="141"/>
      <c r="E88" s="141"/>
      <c r="F88" s="142"/>
      <c r="G88" s="152">
        <f>H88+I88</f>
        <v>144</v>
      </c>
      <c r="H88" s="15"/>
      <c r="I88" s="14">
        <f t="shared" si="73"/>
        <v>144</v>
      </c>
      <c r="J88" s="141"/>
      <c r="K88" s="141">
        <v>144</v>
      </c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5"/>
      <c r="W88" s="141"/>
      <c r="X88" s="141"/>
      <c r="Y88" s="141"/>
      <c r="Z88" s="15" t="s">
        <v>282</v>
      </c>
      <c r="AA88" s="141" t="s">
        <v>168</v>
      </c>
      <c r="AB88" s="15"/>
      <c r="AC88" s="142"/>
    </row>
    <row r="89" spans="1:29" x14ac:dyDescent="0.25">
      <c r="A89" s="143" t="s">
        <v>260</v>
      </c>
      <c r="B89" s="111" t="s">
        <v>128</v>
      </c>
      <c r="C89" s="143"/>
      <c r="D89" s="141"/>
      <c r="E89" s="141">
        <v>7</v>
      </c>
      <c r="F89" s="142"/>
      <c r="G89" s="152">
        <f>H89+I89</f>
        <v>6</v>
      </c>
      <c r="H89" s="15"/>
      <c r="I89" s="14">
        <f t="shared" si="73"/>
        <v>6</v>
      </c>
      <c r="J89" s="141"/>
      <c r="K89" s="141"/>
      <c r="L89" s="141">
        <v>6</v>
      </c>
      <c r="M89" s="141"/>
      <c r="N89" s="141"/>
      <c r="O89" s="141"/>
      <c r="P89" s="141"/>
      <c r="Q89" s="141"/>
      <c r="R89" s="141"/>
      <c r="S89" s="141"/>
      <c r="T89" s="141"/>
      <c r="U89" s="141"/>
      <c r="V89" s="15"/>
      <c r="W89" s="141"/>
      <c r="X89" s="141"/>
      <c r="Y89" s="10"/>
      <c r="Z89" s="15">
        <f t="shared" si="74"/>
        <v>6</v>
      </c>
      <c r="AA89" s="141" t="s">
        <v>176</v>
      </c>
      <c r="AB89" s="15"/>
      <c r="AC89" s="142"/>
    </row>
    <row r="90" spans="1:29" x14ac:dyDescent="0.25">
      <c r="A90" s="112" t="s">
        <v>199</v>
      </c>
      <c r="B90" s="113" t="s">
        <v>317</v>
      </c>
      <c r="C90" s="112">
        <v>8</v>
      </c>
      <c r="D90" s="115"/>
      <c r="E90" s="115"/>
      <c r="F90" s="118"/>
      <c r="G90" s="114">
        <v>144</v>
      </c>
      <c r="H90" s="116"/>
      <c r="I90" s="117">
        <v>144</v>
      </c>
      <c r="J90" s="115"/>
      <c r="K90" s="115">
        <v>144</v>
      </c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6">
        <f>I90</f>
        <v>144</v>
      </c>
      <c r="AC90" s="118" t="s">
        <v>168</v>
      </c>
    </row>
    <row r="91" spans="1:29" ht="28.5" x14ac:dyDescent="0.25">
      <c r="A91" s="112" t="s">
        <v>165</v>
      </c>
      <c r="B91" s="119" t="s">
        <v>316</v>
      </c>
      <c r="C91" s="112"/>
      <c r="D91" s="115"/>
      <c r="E91" s="115"/>
      <c r="F91" s="118"/>
      <c r="G91" s="114">
        <f>SUM(G92:G94)</f>
        <v>216</v>
      </c>
      <c r="H91" s="115">
        <f>SUM(H92:H94)</f>
        <v>216</v>
      </c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6"/>
      <c r="AC91" s="118"/>
    </row>
    <row r="92" spans="1:29" ht="30" x14ac:dyDescent="0.25">
      <c r="A92" s="143" t="s">
        <v>166</v>
      </c>
      <c r="B92" s="85" t="s">
        <v>315</v>
      </c>
      <c r="C92" s="143"/>
      <c r="D92" s="141"/>
      <c r="E92" s="141"/>
      <c r="F92" s="142"/>
      <c r="G92" s="87">
        <v>144</v>
      </c>
      <c r="H92" s="141">
        <v>144</v>
      </c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5"/>
      <c r="AC92" s="142"/>
    </row>
    <row r="93" spans="1:29" x14ac:dyDescent="0.25">
      <c r="A93" s="146" t="s">
        <v>167</v>
      </c>
      <c r="B93" s="85" t="s">
        <v>314</v>
      </c>
      <c r="C93" s="146"/>
      <c r="D93" s="144"/>
      <c r="E93" s="144"/>
      <c r="F93" s="145"/>
      <c r="G93" s="87">
        <v>36</v>
      </c>
      <c r="H93" s="144">
        <v>36</v>
      </c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5"/>
      <c r="AC93" s="145"/>
    </row>
    <row r="94" spans="1:29" x14ac:dyDescent="0.25">
      <c r="A94" s="143" t="s">
        <v>312</v>
      </c>
      <c r="B94" s="85" t="s">
        <v>313</v>
      </c>
      <c r="C94" s="143"/>
      <c r="D94" s="141"/>
      <c r="E94" s="141"/>
      <c r="F94" s="142"/>
      <c r="G94" s="87">
        <v>36</v>
      </c>
      <c r="H94" s="141">
        <v>36</v>
      </c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5"/>
      <c r="AC94" s="142"/>
    </row>
    <row r="95" spans="1:29" x14ac:dyDescent="0.25">
      <c r="A95" s="137" t="s">
        <v>215</v>
      </c>
      <c r="B95" s="136" t="s">
        <v>216</v>
      </c>
      <c r="C95" s="137"/>
      <c r="D95" s="135"/>
      <c r="E95" s="135"/>
      <c r="F95" s="164"/>
      <c r="G95" s="154">
        <f>G96</f>
        <v>36</v>
      </c>
      <c r="H95" s="135">
        <f t="shared" ref="H95:AC95" si="75">H96</f>
        <v>6</v>
      </c>
      <c r="I95" s="135">
        <f t="shared" si="75"/>
        <v>28</v>
      </c>
      <c r="J95" s="135">
        <f t="shared" si="75"/>
        <v>12</v>
      </c>
      <c r="K95" s="135">
        <f t="shared" si="75"/>
        <v>16</v>
      </c>
      <c r="L95" s="135">
        <f t="shared" si="75"/>
        <v>2</v>
      </c>
      <c r="M95" s="135">
        <f t="shared" si="75"/>
        <v>0</v>
      </c>
      <c r="N95" s="135">
        <f t="shared" si="75"/>
        <v>0</v>
      </c>
      <c r="O95" s="135">
        <f t="shared" si="75"/>
        <v>0</v>
      </c>
      <c r="P95" s="135">
        <f t="shared" si="75"/>
        <v>0</v>
      </c>
      <c r="Q95" s="135">
        <f t="shared" si="75"/>
        <v>0</v>
      </c>
      <c r="R95" s="135">
        <f t="shared" si="75"/>
        <v>0</v>
      </c>
      <c r="S95" s="135">
        <f t="shared" si="75"/>
        <v>0</v>
      </c>
      <c r="T95" s="135">
        <f t="shared" si="75"/>
        <v>0</v>
      </c>
      <c r="U95" s="135">
        <f t="shared" si="75"/>
        <v>0</v>
      </c>
      <c r="V95" s="135">
        <f t="shared" si="75"/>
        <v>0</v>
      </c>
      <c r="W95" s="135">
        <f t="shared" si="75"/>
        <v>0</v>
      </c>
      <c r="X95" s="135">
        <f t="shared" si="75"/>
        <v>0</v>
      </c>
      <c r="Y95" s="135">
        <f t="shared" si="75"/>
        <v>0</v>
      </c>
      <c r="Z95" s="135">
        <f t="shared" si="75"/>
        <v>0</v>
      </c>
      <c r="AA95" s="135">
        <f t="shared" si="75"/>
        <v>0</v>
      </c>
      <c r="AB95" s="135">
        <f t="shared" si="75"/>
        <v>28</v>
      </c>
      <c r="AC95" s="164" t="str">
        <f t="shared" si="75"/>
        <v>зач</v>
      </c>
    </row>
    <row r="96" spans="1:29" ht="15.75" thickBot="1" x14ac:dyDescent="0.3">
      <c r="A96" s="120" t="s">
        <v>217</v>
      </c>
      <c r="B96" s="148" t="s">
        <v>218</v>
      </c>
      <c r="C96" s="120"/>
      <c r="D96" s="88">
        <v>8</v>
      </c>
      <c r="E96" s="88"/>
      <c r="F96" s="165"/>
      <c r="G96" s="155">
        <v>36</v>
      </c>
      <c r="H96" s="88">
        <v>6</v>
      </c>
      <c r="I96" s="88">
        <v>28</v>
      </c>
      <c r="J96" s="88">
        <v>12</v>
      </c>
      <c r="K96" s="88">
        <v>16</v>
      </c>
      <c r="L96" s="88">
        <v>2</v>
      </c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>
        <v>28</v>
      </c>
      <c r="AC96" s="165" t="s">
        <v>209</v>
      </c>
    </row>
    <row r="102" spans="2:3" x14ac:dyDescent="0.25">
      <c r="B102" s="16"/>
    </row>
    <row r="103" spans="2:3" x14ac:dyDescent="0.25">
      <c r="B103" s="16"/>
    </row>
    <row r="104" spans="2:3" x14ac:dyDescent="0.25">
      <c r="B104" s="16"/>
    </row>
    <row r="105" spans="2:3" x14ac:dyDescent="0.25">
      <c r="B105" s="16"/>
    </row>
    <row r="106" spans="2:3" x14ac:dyDescent="0.25">
      <c r="B106" s="16"/>
      <c r="C106" s="16"/>
    </row>
    <row r="107" spans="2:3" x14ac:dyDescent="0.25">
      <c r="B107" s="16"/>
      <c r="C107" s="16"/>
    </row>
    <row r="108" spans="2:3" x14ac:dyDescent="0.25">
      <c r="B108" s="16"/>
      <c r="C108" s="16"/>
    </row>
    <row r="109" spans="2:3" x14ac:dyDescent="0.25">
      <c r="B109" s="16"/>
      <c r="C109" s="16"/>
    </row>
    <row r="110" spans="2:3" x14ac:dyDescent="0.25">
      <c r="B110" s="16"/>
      <c r="C110" s="16"/>
    </row>
    <row r="111" spans="2:3" x14ac:dyDescent="0.25">
      <c r="B111" s="16"/>
      <c r="C111" s="16"/>
    </row>
    <row r="112" spans="2:3" x14ac:dyDescent="0.25">
      <c r="B112" s="16"/>
      <c r="C112" s="16"/>
    </row>
    <row r="113" spans="2:3" x14ac:dyDescent="0.25">
      <c r="B113" s="16"/>
      <c r="C113" s="16"/>
    </row>
    <row r="114" spans="2:3" x14ac:dyDescent="0.25">
      <c r="B114" s="16"/>
      <c r="C114" s="16"/>
    </row>
    <row r="115" spans="2:3" x14ac:dyDescent="0.25">
      <c r="B115" s="16"/>
      <c r="C115" s="16"/>
    </row>
    <row r="116" spans="2:3" x14ac:dyDescent="0.25">
      <c r="B116" s="16"/>
      <c r="C116" s="16"/>
    </row>
    <row r="117" spans="2:3" x14ac:dyDescent="0.25">
      <c r="B117" s="16"/>
      <c r="C117" s="16"/>
    </row>
    <row r="118" spans="2:3" x14ac:dyDescent="0.25">
      <c r="B118" s="16"/>
      <c r="C118" s="16"/>
    </row>
    <row r="119" spans="2:3" x14ac:dyDescent="0.25">
      <c r="B119" s="16"/>
      <c r="C119" s="16"/>
    </row>
    <row r="120" spans="2:3" x14ac:dyDescent="0.25">
      <c r="B120" s="16"/>
      <c r="C120" s="16"/>
    </row>
    <row r="121" spans="2:3" x14ac:dyDescent="0.25">
      <c r="B121" s="16"/>
      <c r="C121" s="16"/>
    </row>
    <row r="122" spans="2:3" x14ac:dyDescent="0.25">
      <c r="B122" s="16"/>
      <c r="C122" s="16"/>
    </row>
    <row r="123" spans="2:3" x14ac:dyDescent="0.25">
      <c r="B123" s="16"/>
      <c r="C123" s="16"/>
    </row>
    <row r="124" spans="2:3" x14ac:dyDescent="0.25">
      <c r="B124" s="16"/>
      <c r="C124" s="16"/>
    </row>
    <row r="125" spans="2:3" x14ac:dyDescent="0.25">
      <c r="B125" s="16"/>
      <c r="C125" s="16"/>
    </row>
    <row r="126" spans="2:3" x14ac:dyDescent="0.25">
      <c r="B126" s="16"/>
      <c r="C126" s="16"/>
    </row>
    <row r="127" spans="2:3" x14ac:dyDescent="0.25">
      <c r="B127" s="16"/>
      <c r="C127" s="16"/>
    </row>
    <row r="128" spans="2:3" x14ac:dyDescent="0.25">
      <c r="B128" s="16"/>
      <c r="C128" s="16"/>
    </row>
  </sheetData>
  <autoFilter ref="C2:F96"/>
  <mergeCells count="30">
    <mergeCell ref="Z2:AC3"/>
    <mergeCell ref="Z4:AA5"/>
    <mergeCell ref="AB4:AC5"/>
    <mergeCell ref="N1:AC1"/>
    <mergeCell ref="H2:H6"/>
    <mergeCell ref="I2:M3"/>
    <mergeCell ref="H1:M1"/>
    <mergeCell ref="J4:M4"/>
    <mergeCell ref="J5:J6"/>
    <mergeCell ref="P4:Q5"/>
    <mergeCell ref="R4:S5"/>
    <mergeCell ref="K5:K6"/>
    <mergeCell ref="L5:L6"/>
    <mergeCell ref="M5:M6"/>
    <mergeCell ref="N4:O5"/>
    <mergeCell ref="N2:Q3"/>
    <mergeCell ref="A1:A6"/>
    <mergeCell ref="B1:B6"/>
    <mergeCell ref="G1:G6"/>
    <mergeCell ref="C2:C6"/>
    <mergeCell ref="D2:D6"/>
    <mergeCell ref="E2:E6"/>
    <mergeCell ref="C1:F1"/>
    <mergeCell ref="F2:F6"/>
    <mergeCell ref="R2:U3"/>
    <mergeCell ref="V2:Y3"/>
    <mergeCell ref="I4:I6"/>
    <mergeCell ref="T4:U5"/>
    <mergeCell ref="V4:W5"/>
    <mergeCell ref="X4:Y5"/>
  </mergeCells>
  <printOptions horizontalCentered="1"/>
  <pageMargins left="0.23622047244094491" right="3.937007874015748E-2" top="0.15748031496062992" bottom="0" header="0" footer="0"/>
  <pageSetup paperSize="9" scale="54" fitToHeight="0" orientation="landscape" r:id="rId1"/>
  <rowBreaks count="2" manualBreakCount="2">
    <brk id="25" max="30" man="1"/>
    <brk id="60" max="16383" man="1"/>
  </rowBreaks>
  <colBreaks count="1" manualBreakCount="1">
    <brk id="13" max="1048575" man="1"/>
  </colBreaks>
  <ignoredErrors>
    <ignoredError sqref="R31 G31 G37 I37 G63 I63 G69 I69 G76 I76 G84 I84" formula="1"/>
    <ignoredError sqref="I24:I30 I32:I36 I38 I57 I58:I62" unlockedFormula="1"/>
    <ignoredError sqref="I39:I54 I64:I68 I70:I75 I77:I83 I85:I89" formula="1" unlockedFormula="1"/>
    <ignoredError sqref="K84:K89" formulaRange="1"/>
    <ignoredError sqref="D27:D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График</vt:lpstr>
      <vt:lpstr>План 09.02.07</vt:lpstr>
      <vt:lpstr>'План 09.02.07'!Заголовки_для_печати</vt:lpstr>
      <vt:lpstr>График!Область_печати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2024-06-28T10:37:44Z</cp:lastPrinted>
  <dcterms:created xsi:type="dcterms:W3CDTF">2018-08-28T12:07:41Z</dcterms:created>
  <dcterms:modified xsi:type="dcterms:W3CDTF">2024-09-05T16:25:33Z</dcterms:modified>
</cp:coreProperties>
</file>